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LEY 5189 - 2014 DATOS DEL AÑO 2022\informe trimestral - ASUNTOS INTERNOS\"/>
    </mc:Choice>
  </mc:AlternateContent>
  <bookViews>
    <workbookView xWindow="0" yWindow="0" windowWidth="24000" windowHeight="9330"/>
  </bookViews>
  <sheets>
    <sheet name="MAYO  2022" sheetId="4" r:id="rId1"/>
  </sheets>
  <calcPr calcId="162913"/>
</workbook>
</file>

<file path=xl/calcChain.xml><?xml version="1.0" encoding="utf-8"?>
<calcChain xmlns="http://schemas.openxmlformats.org/spreadsheetml/2006/main">
  <c r="E106" i="4" l="1"/>
  <c r="E12" i="4"/>
  <c r="F126" i="4" l="1"/>
  <c r="F124" i="4"/>
  <c r="F121" i="4"/>
  <c r="F118" i="4"/>
  <c r="F119" i="4"/>
  <c r="F117" i="4"/>
  <c r="F115" i="4"/>
  <c r="F114" i="4" s="1"/>
  <c r="F112" i="4"/>
  <c r="F110" i="4"/>
  <c r="F108" i="4"/>
  <c r="F107" i="4"/>
  <c r="F101" i="4"/>
  <c r="F102" i="4"/>
  <c r="F103" i="4"/>
  <c r="F104" i="4"/>
  <c r="F99" i="4" s="1"/>
  <c r="F105" i="4"/>
  <c r="F100" i="4"/>
  <c r="F98" i="4"/>
  <c r="F97" i="4"/>
  <c r="F86" i="4"/>
  <c r="F87" i="4"/>
  <c r="F88" i="4"/>
  <c r="F89" i="4"/>
  <c r="F90" i="4"/>
  <c r="F91" i="4"/>
  <c r="F85" i="4"/>
  <c r="F83" i="4"/>
  <c r="F82" i="4"/>
  <c r="F81" i="4" s="1"/>
  <c r="F76" i="4"/>
  <c r="F77" i="4"/>
  <c r="F78" i="4"/>
  <c r="F79" i="4"/>
  <c r="F74" i="4" s="1"/>
  <c r="F80" i="4"/>
  <c r="F75" i="4"/>
  <c r="F65" i="4"/>
  <c r="F66" i="4"/>
  <c r="F67" i="4"/>
  <c r="F64" i="4"/>
  <c r="F62" i="4"/>
  <c r="E61" i="4"/>
  <c r="F61" i="4"/>
  <c r="F94" i="4"/>
  <c r="F93" i="4"/>
  <c r="E116" i="4"/>
  <c r="F116" i="4"/>
  <c r="E114" i="4"/>
  <c r="E96" i="4"/>
  <c r="E95" i="4" s="1"/>
  <c r="E33" i="4"/>
  <c r="F70" i="4"/>
  <c r="F71" i="4"/>
  <c r="F72" i="4"/>
  <c r="F73" i="4"/>
  <c r="F69" i="4"/>
  <c r="F59" i="4"/>
  <c r="F58" i="4"/>
  <c r="F56" i="4"/>
  <c r="F55" i="4"/>
  <c r="F53" i="4"/>
  <c r="F52" i="4" s="1"/>
  <c r="F45" i="4"/>
  <c r="F46" i="4"/>
  <c r="F47" i="4"/>
  <c r="F48" i="4"/>
  <c r="F49" i="4"/>
  <c r="F50" i="4"/>
  <c r="F51" i="4"/>
  <c r="F44" i="4"/>
  <c r="F42" i="4"/>
  <c r="F41" i="4"/>
  <c r="F39" i="4"/>
  <c r="F35" i="4"/>
  <c r="F36" i="4"/>
  <c r="F37" i="4"/>
  <c r="F38" i="4"/>
  <c r="F34" i="4"/>
  <c r="F32" i="4"/>
  <c r="F31" i="4"/>
  <c r="F30" i="4"/>
  <c r="F28" i="4"/>
  <c r="F24" i="4"/>
  <c r="F25" i="4"/>
  <c r="F26" i="4"/>
  <c r="F23" i="4"/>
  <c r="F20" i="4"/>
  <c r="F18" i="4"/>
  <c r="F17" i="4"/>
  <c r="F14" i="4"/>
  <c r="F15" i="4"/>
  <c r="F13" i="4"/>
  <c r="F10" i="4"/>
  <c r="F11" i="4"/>
  <c r="F9" i="4"/>
  <c r="F6" i="4"/>
  <c r="F7" i="4"/>
  <c r="F5" i="4"/>
  <c r="E4" i="4"/>
  <c r="E8" i="4"/>
  <c r="F12" i="4"/>
  <c r="E16" i="4"/>
  <c r="E19" i="4"/>
  <c r="F19" i="4"/>
  <c r="D60" i="4"/>
  <c r="D95" i="4"/>
  <c r="D111" i="4"/>
  <c r="F109" i="4"/>
  <c r="E109" i="4"/>
  <c r="D109" i="4"/>
  <c r="D93" i="4"/>
  <c r="D120" i="4"/>
  <c r="D123" i="4"/>
  <c r="D125" i="4"/>
  <c r="D106" i="4"/>
  <c r="E99" i="4"/>
  <c r="D99" i="4"/>
  <c r="D63" i="4"/>
  <c r="D33" i="4"/>
  <c r="F68" i="4" l="1"/>
  <c r="F16" i="4"/>
  <c r="E3" i="4"/>
  <c r="F8" i="4"/>
  <c r="F4" i="4"/>
  <c r="F96" i="4"/>
  <c r="F33" i="4"/>
  <c r="F3" i="4"/>
  <c r="D4" i="4"/>
  <c r="D3" i="4" s="1"/>
  <c r="D8" i="4"/>
  <c r="D12" i="4"/>
  <c r="D16" i="4"/>
  <c r="D19" i="4"/>
  <c r="D92" i="4"/>
  <c r="E123" i="4"/>
  <c r="E125" i="4"/>
  <c r="F125" i="4"/>
  <c r="F123" i="4"/>
  <c r="D122" i="4"/>
  <c r="E120" i="4"/>
  <c r="F120" i="4"/>
  <c r="D116" i="4"/>
  <c r="D114" i="4"/>
  <c r="E111" i="4"/>
  <c r="F111" i="4"/>
  <c r="F106" i="4"/>
  <c r="F95" i="4" s="1"/>
  <c r="D96" i="4"/>
  <c r="E93" i="4"/>
  <c r="E92" i="4" s="1"/>
  <c r="F92" i="4"/>
  <c r="E84" i="4"/>
  <c r="F84" i="4"/>
  <c r="D84" i="4"/>
  <c r="E81" i="4"/>
  <c r="D81" i="4"/>
  <c r="D74" i="4"/>
  <c r="E74" i="4"/>
  <c r="E68" i="4"/>
  <c r="D68" i="4"/>
  <c r="E63" i="4"/>
  <c r="F63" i="4"/>
  <c r="D61" i="4"/>
  <c r="E57" i="4"/>
  <c r="F57" i="4"/>
  <c r="D57" i="4"/>
  <c r="E54" i="4"/>
  <c r="F54" i="4"/>
  <c r="D54" i="4"/>
  <c r="E52" i="4"/>
  <c r="D52" i="4"/>
  <c r="E43" i="4"/>
  <c r="F43" i="4"/>
  <c r="D43" i="4"/>
  <c r="E40" i="4"/>
  <c r="F40" i="4"/>
  <c r="D40" i="4"/>
  <c r="E29" i="4"/>
  <c r="F29" i="4"/>
  <c r="D29" i="4"/>
  <c r="E27" i="4"/>
  <c r="F27" i="4"/>
  <c r="D27" i="4"/>
  <c r="E22" i="4"/>
  <c r="F22" i="4"/>
  <c r="D22" i="4"/>
  <c r="E122" i="4" l="1"/>
  <c r="F122" i="4"/>
  <c r="E113" i="4"/>
  <c r="F60" i="4"/>
  <c r="F127" i="4" s="1"/>
  <c r="E60" i="4"/>
  <c r="E21" i="4"/>
  <c r="F21" i="4"/>
  <c r="D113" i="4"/>
  <c r="D127" i="4"/>
  <c r="D21" i="4"/>
  <c r="F113" i="4"/>
  <c r="E127" i="4" l="1"/>
</calcChain>
</file>

<file path=xl/sharedStrings.xml><?xml version="1.0" encoding="utf-8"?>
<sst xmlns="http://schemas.openxmlformats.org/spreadsheetml/2006/main" count="137" uniqueCount="134">
  <si>
    <t>RUBRO</t>
  </si>
  <si>
    <t>SUB RUBRO</t>
  </si>
  <si>
    <t>DESCRIPCION</t>
  </si>
  <si>
    <t>PRESUPUESTO VIGENTE</t>
  </si>
  <si>
    <t>EJECUTADO</t>
  </si>
  <si>
    <t>SALDO</t>
  </si>
  <si>
    <t>EVIDENCIAS (ENLACE LEY N° 5189)</t>
  </si>
  <si>
    <t>SERVICIOS PERSONALES</t>
  </si>
  <si>
    <t>REMUNERACIONES BÁSICAS</t>
  </si>
  <si>
    <t>SUELDOS</t>
  </si>
  <si>
    <t>GASTOS DE REPRESENTACIÓN</t>
  </si>
  <si>
    <t>AGUINALDO</t>
  </si>
  <si>
    <t>REMUNERACIONES TEMPORALES</t>
  </si>
  <si>
    <t>GASTOS DE RESIDENCIA</t>
  </si>
  <si>
    <t>REMUNERACIÓN EXTRAORDINARIA</t>
  </si>
  <si>
    <t>REMUNERACION ADICIONAL</t>
  </si>
  <si>
    <t>ASIGNACIONES COMPLEMENTARIAS</t>
  </si>
  <si>
    <t>SUBSIDIO FAMILIAR</t>
  </si>
  <si>
    <t>BONIFICACIONES</t>
  </si>
  <si>
    <t>GRATIFICACIONES POR SERVICIOS ESPECIALES</t>
  </si>
  <si>
    <t>PERSONAL CONTRATADO</t>
  </si>
  <si>
    <t>JORNALES</t>
  </si>
  <si>
    <t>HONORARIOS PROFESIONALES</t>
  </si>
  <si>
    <t>OTROS GASTOS DEL PERSONAL</t>
  </si>
  <si>
    <t>SERVICIOS NO PERSONALES</t>
  </si>
  <si>
    <t>SERVICIOS BÁSICOS</t>
  </si>
  <si>
    <t>ENERGÍA ELECTRICA</t>
  </si>
  <si>
    <t>AGUA</t>
  </si>
  <si>
    <t>TELÉFONOS, TELEFAX Y OTROS SERVICIOS DE TELECOMUNICACIONES</t>
  </si>
  <si>
    <t>CORREOS Y OTROS SERVICIOS POSTALES</t>
  </si>
  <si>
    <t>TRANSPORTE Y ALMACENAJE</t>
  </si>
  <si>
    <t>TRANSPORTE</t>
  </si>
  <si>
    <t>PASAJES Y VIÁTICOS</t>
  </si>
  <si>
    <t>PASAJES</t>
  </si>
  <si>
    <t>VIÁTICOS Y MOVILIDAD</t>
  </si>
  <si>
    <t>PASAJES Y VIÁTICOS VARIOS</t>
  </si>
  <si>
    <t>GASTOS POR SERVICIOS DE ASEO, MANTENIMIENTO Y REPARACIONES</t>
  </si>
  <si>
    <t>MANTENIMIENTO Y REPARACIONES MENORES DE EDIFICIOS Y LOCALES</t>
  </si>
  <si>
    <t>MANTENIMIENTO Y REPARACIONES MENORES DE MAQUINARIAS, EQUIPOS</t>
  </si>
  <si>
    <t>MANTENIMIENTO Y REPARACIONES MENORES DE EQUIPOS DE TRANSPORT</t>
  </si>
  <si>
    <t>SERVICIOS DE LIMPIEZA, ASEO Y FUMIGACIÓN</t>
  </si>
  <si>
    <t>MANTENIMIENTO Y REPARACIONES MENORES DE INSTALACIONES</t>
  </si>
  <si>
    <t>ALQUILERES Y DERECHOS</t>
  </si>
  <si>
    <t>ALQUILER DE EDIFICIOS Y LOCALES</t>
  </si>
  <si>
    <t>ALQUILERES Y DERECHOS VARIOS</t>
  </si>
  <si>
    <t>SERVICIOS TÉCNICOS Y PROFESIONALES</t>
  </si>
  <si>
    <t>DE INFORMATICA Y SISTEMAS COMPUTARIZADOS</t>
  </si>
  <si>
    <t>IMPRENTA, PUBLICACIONES Y REPRODUCCIONES</t>
  </si>
  <si>
    <t>SERVICIOS BANCARIOS</t>
  </si>
  <si>
    <t>PRIMAS Y GASTOS DE SEGUROS</t>
  </si>
  <si>
    <t>PUBLICIDAD Y PROPAGANDA</t>
  </si>
  <si>
    <t>CONSULTORIAS, ASESORIAS E INVESTIGACIONES</t>
  </si>
  <si>
    <t>SERVICIOS DE COMUNICACIONES</t>
  </si>
  <si>
    <t>SERVICIOS TECNICOSY PROFESIONALES VARIOS</t>
  </si>
  <si>
    <t>SERVICIO  SOCIAL</t>
  </si>
  <si>
    <t>SERVICIOS DE SEGURO MEDICO</t>
  </si>
  <si>
    <t>OTROS SERVICIOS EN GENERAL</t>
  </si>
  <si>
    <t>SERVICIOS DE CEREMONIAL</t>
  </si>
  <si>
    <t>SERVICIOS DE CATERING</t>
  </si>
  <si>
    <t>SERVICIOS DE CAPACITACIÓN Y ADIESTRAMIENTO</t>
  </si>
  <si>
    <t>CAPACITACIÓN DEL PERSONAL DEL ESTADO</t>
  </si>
  <si>
    <t>CAPACITACION INSTITUCIONAL A LA COMUNIDAD</t>
  </si>
  <si>
    <t>BIENES DE CONSUMO E INSUMOS</t>
  </si>
  <si>
    <t>PRODUCTOS ALIMENTICIOS</t>
  </si>
  <si>
    <t>ALIMENTOS PARA PERSONAS</t>
  </si>
  <si>
    <t>PRODUCTOS DE PAPEL, CARTÓN  E  IMPRESOS</t>
  </si>
  <si>
    <t>PAPEL DE ESCRITORIO Y CARTÓN</t>
  </si>
  <si>
    <t>PRODUCTOS DE ARTES GRAFICAS</t>
  </si>
  <si>
    <t>PRODUCTOS DE PAPEL Y CARTON</t>
  </si>
  <si>
    <t>LIBROS, REVISTAS Y PERIÓDICOS</t>
  </si>
  <si>
    <t>BIENES DE CONSUMO DE OFICINAS E INSUMOS</t>
  </si>
  <si>
    <t>ELEMENTOS DE LIMPIEZA</t>
  </si>
  <si>
    <t>ÚTILES DE ESCRITORIO, OFICINA Y ENSERES</t>
  </si>
  <si>
    <t>ÚTILES Y MATERIALES ELÉCTRICOS</t>
  </si>
  <si>
    <t>UTENSILIOS DE COCINA Y COMEDOR</t>
  </si>
  <si>
    <t>REPUESTOS Y ACCESORIOS MENORES</t>
  </si>
  <si>
    <t>PRODUCTOS E INSTRUM. QUÍMICOS Y MEDICINALES</t>
  </si>
  <si>
    <t>COMPUESTOS QUÍMICOS</t>
  </si>
  <si>
    <t>PRODUCTOS FARMACÉUTICOS Y MEDICINALES</t>
  </si>
  <si>
    <t>ABONOS Y FERTILIZANTES</t>
  </si>
  <si>
    <t>TINTAS, PINTURAS Y COLORANTES</t>
  </si>
  <si>
    <t>PRODUCTOS DE MATERIAL PLÁSTICO</t>
  </si>
  <si>
    <t>COMBUSTIBLES</t>
  </si>
  <si>
    <t>LUBRICANTES</t>
  </si>
  <si>
    <t>OTROS BIENES DE  CONSUMO</t>
  </si>
  <si>
    <t>ARTÍCULOS DE CAUCHO</t>
  </si>
  <si>
    <t>CUBIERTAS Y CÁMARAS DE AIRE</t>
  </si>
  <si>
    <t>ESTRUCTURAS METÁLICAS ACABADAS</t>
  </si>
  <si>
    <t>HERRAMIENTAS MENORES</t>
  </si>
  <si>
    <t>MATERIALES PARA SEGURIDAD Y ADIESTRAMIENTO</t>
  </si>
  <si>
    <t>ARTÍCULOS DE PLÁSTICOS</t>
  </si>
  <si>
    <t>BIENES DE CONSUMO VARIOS</t>
  </si>
  <si>
    <t>BIENES  DE  CAMBIO</t>
  </si>
  <si>
    <t>OTRAS MATERIAS PRIMAS Y PRODUCTOS SEMIELABORADOS</t>
  </si>
  <si>
    <t>CONSTRUCCIONES</t>
  </si>
  <si>
    <t>CONSTRUCCIONES DE OBRAS DE USO INSTITUCIONAL</t>
  </si>
  <si>
    <t>MAQUINARIAS Y EQUIPOS INDUSTRIALES</t>
  </si>
  <si>
    <t>EQUIPOS EDUCATIVOS Y RECREACIONALES</t>
  </si>
  <si>
    <t>EQUIPOS DE TRANSPORTE</t>
  </si>
  <si>
    <t>HERRAMIENTAS, APARATOS E INSTRUMENTOS EN GENERAL</t>
  </si>
  <si>
    <t>ADQUISICIONES DE MUEBLES Y ENSERES</t>
  </si>
  <si>
    <t>ADQUISICIONES DE EQUIPOS DE COMPUTACIÓN</t>
  </si>
  <si>
    <t>ADQUISICIÓN DE ACTIVOS INTANGIBLES</t>
  </si>
  <si>
    <t>ACTIVOS INTANGIBLES</t>
  </si>
  <si>
    <t>TRANSFERENCIAS</t>
  </si>
  <si>
    <t>TRANSFERENCIAS CONSOLIDABLES CORRIENTES AL SECTOR PUBLICO</t>
  </si>
  <si>
    <t>BECAS</t>
  </si>
  <si>
    <t>INDEMNIZACIONES</t>
  </si>
  <si>
    <t>OTRAS TRANSFERENCIAS CORRIENTES</t>
  </si>
  <si>
    <t>TRANSFERENCIAS CORRIENTES AL SECTOR EXTERNO</t>
  </si>
  <si>
    <t>PAGO DE IMPUESTOS, TASAS, GASTOS JUDICIALES Y OTROS</t>
  </si>
  <si>
    <t>DEVOLUCIÓN DE IMPUESTOS Y OTROS INGRESOS NO TRIBUTARIOS</t>
  </si>
  <si>
    <t>T O T A L  G E N E R A L:</t>
  </si>
  <si>
    <t>COMBUSTIBLES Y LUBRICANTES</t>
  </si>
  <si>
    <t xml:space="preserve">358
</t>
  </si>
  <si>
    <t xml:space="preserve">ÚTILES Y MATERIALES MÉDICO-QUIRÚRGICOS Y DE LABORATORIO
</t>
  </si>
  <si>
    <t>INVERSION   FÍSICA</t>
  </si>
  <si>
    <t xml:space="preserve">OTRAS MATERIAS PRIMAS Y PRODUCTOS SEMIELABORADOS
</t>
  </si>
  <si>
    <t xml:space="preserve">490
</t>
  </si>
  <si>
    <t>ADQUISICIONES DE MAQUINARIAS, EQUIPOS Y HERRAMIENTAS EN GENERAL</t>
  </si>
  <si>
    <t xml:space="preserve">OTRAS OBRAS E INSTALACIONES DE INFRAESTRUCTURAS
</t>
  </si>
  <si>
    <t xml:space="preserve">526
</t>
  </si>
  <si>
    <t>ADQUISICIONES DE EQUIPOS DE OFICINA YCOMPUTACION</t>
  </si>
  <si>
    <t xml:space="preserve">MAQUINARIAS, EQUIPOS Y HERRAMIENTAS EN GENERAL VARIAS
</t>
  </si>
  <si>
    <t xml:space="preserve">539
</t>
  </si>
  <si>
    <t>TRANSFERENCIAS CORRIENTES AL SECTOR PRIVADO</t>
  </si>
  <si>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OTROS GASTOS</t>
    </r>
  </si>
  <si>
    <r>
      <t xml:space="preserve">
</t>
    </r>
    <r>
      <rPr>
        <b/>
        <sz val="10"/>
        <rFont val="Arial"/>
        <family val="2"/>
      </rPr>
      <t>DEVOLUCIÓN DE IMPUESTOS Y OTROS INGRESOS NO TRIBUTARIOS</t>
    </r>
  </si>
  <si>
    <t>TRANSFERENCIAS CONSOLIDABLES DE ENTIDADES DESCENT. A LA TESORERIA</t>
  </si>
  <si>
    <t>OTROS MANTENIMIENTOS Y REPARACIONES MENORES</t>
  </si>
  <si>
    <t>EQUIPOS DE COMUNICACIÓN Y SEÑALAMIENTO</t>
  </si>
  <si>
    <t>OTROS GASTOS DE INVERSIÓN Y REPARAC. MAYORES</t>
  </si>
  <si>
    <t>REPARACIONES MAYORES DE HERRAMIENTAS Y OTROS</t>
  </si>
  <si>
    <t>4.8 EJECUCION FINANCIERA DESDE EL 01/01/2022 AL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</si>
</sst>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;[Red]#,##0"/>
  </numFmts>
  <fonts count="6" x14ac:knownFonts="1"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13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shrinkToFi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 indent="2"/>
    </xf>
    <xf numFmtId="1" fontId="1" fillId="0" borderId="2" xfId="0" applyNumberFormat="1" applyFont="1" applyFill="1" applyBorder="1" applyAlignment="1">
      <alignment horizontal="center" vertical="top" shrinkToFit="1"/>
    </xf>
    <xf numFmtId="1" fontId="3" fillId="0" borderId="2" xfId="0" applyNumberFormat="1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164" fontId="3" fillId="0" borderId="2" xfId="1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 shrinkToFit="1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 vertical="top" shrinkToFit="1"/>
    </xf>
    <xf numFmtId="164" fontId="3" fillId="2" borderId="2" xfId="0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/>
    </xf>
    <xf numFmtId="164" fontId="3" fillId="0" borderId="2" xfId="1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right" vertical="top" shrinkToFit="1"/>
    </xf>
    <xf numFmtId="164" fontId="4" fillId="0" borderId="2" xfId="1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shrinkToFit="1"/>
    </xf>
    <xf numFmtId="164" fontId="3" fillId="0" borderId="3" xfId="0" applyNumberFormat="1" applyFont="1" applyFill="1" applyBorder="1" applyAlignment="1">
      <alignment horizontal="right" vertical="top" shrinkToFit="1"/>
    </xf>
    <xf numFmtId="164" fontId="3" fillId="0" borderId="0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 vertical="center" shrinkToFit="1"/>
    </xf>
    <xf numFmtId="164" fontId="1" fillId="0" borderId="3" xfId="0" applyNumberFormat="1" applyFont="1" applyFill="1" applyBorder="1" applyAlignment="1">
      <alignment horizontal="right" vertical="top" shrinkToFit="1"/>
    </xf>
    <xf numFmtId="164" fontId="3" fillId="0" borderId="0" xfId="1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vertical="top" shrinkToFit="1"/>
    </xf>
    <xf numFmtId="164" fontId="1" fillId="0" borderId="2" xfId="0" applyNumberFormat="1" applyFont="1" applyFill="1" applyBorder="1" applyAlignment="1">
      <alignment vertical="top" shrinkToFit="1"/>
    </xf>
    <xf numFmtId="164" fontId="3" fillId="0" borderId="2" xfId="0" applyNumberFormat="1" applyFont="1" applyFill="1" applyBorder="1" applyAlignment="1">
      <alignment vertical="top" shrinkToFit="1"/>
    </xf>
    <xf numFmtId="164" fontId="3" fillId="0" borderId="2" xfId="1" applyNumberFormat="1" applyFont="1" applyFill="1" applyBorder="1" applyAlignment="1">
      <alignment vertical="top" shrinkToFit="1"/>
    </xf>
    <xf numFmtId="164" fontId="4" fillId="0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vertical="top" shrinkToFit="1"/>
    </xf>
    <xf numFmtId="164" fontId="4" fillId="0" borderId="2" xfId="1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shrinkToFit="1"/>
    </xf>
    <xf numFmtId="164" fontId="3" fillId="0" borderId="2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vertical="center" shrinkToFit="1"/>
    </xf>
    <xf numFmtId="164" fontId="1" fillId="0" borderId="3" xfId="0" applyNumberFormat="1" applyFont="1" applyFill="1" applyBorder="1" applyAlignment="1">
      <alignment vertical="top" shrinkToFi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workbookViewId="0">
      <selection activeCell="L5" sqref="L5"/>
    </sheetView>
  </sheetViews>
  <sheetFormatPr baseColWidth="10" defaultColWidth="9.33203125" defaultRowHeight="20.100000000000001" customHeight="1" x14ac:dyDescent="0.2"/>
  <cols>
    <col min="1" max="1" width="10.6640625" style="17" customWidth="1"/>
    <col min="2" max="2" width="8.5" style="17" customWidth="1"/>
    <col min="3" max="3" width="61.6640625" style="3" customWidth="1"/>
    <col min="4" max="4" width="22.6640625" style="49" customWidth="1"/>
    <col min="5" max="5" width="23.33203125" style="66" customWidth="1"/>
    <col min="6" max="6" width="24.6640625" style="49" customWidth="1"/>
    <col min="7" max="7" width="19.83203125" style="49" customWidth="1"/>
    <col min="8" max="8" width="9.33203125" style="3"/>
    <col min="9" max="9" width="14.83203125" style="3" bestFit="1" customWidth="1"/>
    <col min="10" max="16384" width="9.33203125" style="3"/>
  </cols>
  <sheetData>
    <row r="1" spans="1:7" ht="20.100000000000001" customHeight="1" x14ac:dyDescent="0.2">
      <c r="A1" s="31" t="s">
        <v>133</v>
      </c>
      <c r="B1" s="31"/>
      <c r="C1" s="31"/>
      <c r="D1" s="31"/>
      <c r="E1" s="31"/>
      <c r="F1" s="31"/>
      <c r="G1" s="31"/>
    </row>
    <row r="2" spans="1:7" ht="44.25" customHeight="1" x14ac:dyDescent="0.2">
      <c r="A2" s="10" t="s">
        <v>0</v>
      </c>
      <c r="B2" s="13" t="s">
        <v>1</v>
      </c>
      <c r="C2" s="1" t="s">
        <v>2</v>
      </c>
      <c r="D2" s="34" t="s">
        <v>3</v>
      </c>
      <c r="E2" s="53" t="s">
        <v>4</v>
      </c>
      <c r="F2" s="35" t="s">
        <v>5</v>
      </c>
      <c r="G2" s="34" t="s">
        <v>6</v>
      </c>
    </row>
    <row r="3" spans="1:7" ht="20.100000000000001" customHeight="1" x14ac:dyDescent="0.2">
      <c r="A3" s="11">
        <v>100</v>
      </c>
      <c r="B3" s="11"/>
      <c r="C3" s="2" t="s">
        <v>7</v>
      </c>
      <c r="D3" s="36">
        <f>D4+D8+D12+D16+D19</f>
        <v>185967944915</v>
      </c>
      <c r="E3" s="54">
        <f t="shared" ref="E3:F3" si="0">E4+E8+E12+E16+E19</f>
        <v>72206487687</v>
      </c>
      <c r="F3" s="36">
        <f t="shared" si="0"/>
        <v>113761457228</v>
      </c>
      <c r="G3" s="37"/>
    </row>
    <row r="4" spans="1:7" ht="20.100000000000001" customHeight="1" x14ac:dyDescent="0.2">
      <c r="A4" s="12"/>
      <c r="B4" s="20">
        <v>110</v>
      </c>
      <c r="C4" s="4" t="s">
        <v>8</v>
      </c>
      <c r="D4" s="38">
        <f>D5+D6+D7</f>
        <v>133481369948</v>
      </c>
      <c r="E4" s="55">
        <f t="shared" ref="E4:F4" si="1">E5+E6+E7</f>
        <v>51310921775</v>
      </c>
      <c r="F4" s="38">
        <f t="shared" si="1"/>
        <v>82170448173</v>
      </c>
      <c r="G4" s="39"/>
    </row>
    <row r="5" spans="1:7" ht="20.100000000000001" customHeight="1" x14ac:dyDescent="0.2">
      <c r="A5" s="12"/>
      <c r="B5" s="21">
        <v>111</v>
      </c>
      <c r="C5" s="5" t="s">
        <v>9</v>
      </c>
      <c r="D5" s="33">
        <v>122925213460</v>
      </c>
      <c r="E5" s="56">
        <v>51190772275</v>
      </c>
      <c r="F5" s="33">
        <f>D5-E5</f>
        <v>71734441185</v>
      </c>
      <c r="G5" s="39"/>
    </row>
    <row r="6" spans="1:7" ht="20.100000000000001" customHeight="1" x14ac:dyDescent="0.2">
      <c r="A6" s="12"/>
      <c r="B6" s="21">
        <v>113</v>
      </c>
      <c r="C6" s="5" t="s">
        <v>10</v>
      </c>
      <c r="D6" s="33">
        <v>288358800</v>
      </c>
      <c r="E6" s="56">
        <v>120149500</v>
      </c>
      <c r="F6" s="33">
        <f t="shared" ref="F6:F7" si="2">D6-E6</f>
        <v>168209300</v>
      </c>
      <c r="G6" s="39"/>
    </row>
    <row r="7" spans="1:7" ht="20.100000000000001" customHeight="1" x14ac:dyDescent="0.2">
      <c r="A7" s="12"/>
      <c r="B7" s="21">
        <v>114</v>
      </c>
      <c r="C7" s="5" t="s">
        <v>11</v>
      </c>
      <c r="D7" s="33">
        <v>10267797688</v>
      </c>
      <c r="E7" s="56">
        <v>0</v>
      </c>
      <c r="F7" s="33">
        <f t="shared" si="2"/>
        <v>10267797688</v>
      </c>
      <c r="G7" s="39"/>
    </row>
    <row r="8" spans="1:7" ht="20.100000000000001" customHeight="1" x14ac:dyDescent="0.2">
      <c r="A8" s="12"/>
      <c r="B8" s="20">
        <v>120</v>
      </c>
      <c r="C8" s="4" t="s">
        <v>12</v>
      </c>
      <c r="D8" s="38">
        <f>D9+D10+D11</f>
        <v>27202070164</v>
      </c>
      <c r="E8" s="55">
        <f t="shared" ref="E8:F8" si="3">E9+E10+E11</f>
        <v>9474365418</v>
      </c>
      <c r="F8" s="38">
        <f t="shared" si="3"/>
        <v>17727704746</v>
      </c>
      <c r="G8" s="39"/>
    </row>
    <row r="9" spans="1:7" ht="20.100000000000001" customHeight="1" x14ac:dyDescent="0.2">
      <c r="A9" s="12"/>
      <c r="B9" s="21">
        <v>122</v>
      </c>
      <c r="C9" s="5" t="s">
        <v>13</v>
      </c>
      <c r="D9" s="33">
        <v>11917349999</v>
      </c>
      <c r="E9" s="56">
        <v>4488213330</v>
      </c>
      <c r="F9" s="33">
        <f>D9-E9</f>
        <v>7429136669</v>
      </c>
      <c r="G9" s="39"/>
    </row>
    <row r="10" spans="1:7" ht="20.100000000000001" customHeight="1" x14ac:dyDescent="0.2">
      <c r="A10" s="12"/>
      <c r="B10" s="21">
        <v>123</v>
      </c>
      <c r="C10" s="5" t="s">
        <v>14</v>
      </c>
      <c r="D10" s="33">
        <v>13913763552</v>
      </c>
      <c r="E10" s="56">
        <v>4869510600</v>
      </c>
      <c r="F10" s="33">
        <f t="shared" ref="F10:F11" si="4">D10-E10</f>
        <v>9044252952</v>
      </c>
      <c r="G10" s="39"/>
    </row>
    <row r="11" spans="1:7" ht="20.100000000000001" customHeight="1" x14ac:dyDescent="0.2">
      <c r="A11" s="12"/>
      <c r="B11" s="21">
        <v>125</v>
      </c>
      <c r="C11" s="5" t="s">
        <v>15</v>
      </c>
      <c r="D11" s="33">
        <v>1370956613</v>
      </c>
      <c r="E11" s="56">
        <v>116641488</v>
      </c>
      <c r="F11" s="33">
        <f t="shared" si="4"/>
        <v>1254315125</v>
      </c>
      <c r="G11" s="39"/>
    </row>
    <row r="12" spans="1:7" ht="20.100000000000001" customHeight="1" x14ac:dyDescent="0.2">
      <c r="A12" s="12"/>
      <c r="B12" s="20">
        <v>130</v>
      </c>
      <c r="C12" s="4" t="s">
        <v>16</v>
      </c>
      <c r="D12" s="38">
        <f>D13+D14+D15</f>
        <v>17967699485</v>
      </c>
      <c r="E12" s="55">
        <f>E13+E14+E15</f>
        <v>8859596906</v>
      </c>
      <c r="F12" s="38">
        <f t="shared" ref="E12:F12" si="5">F13+F14+F15</f>
        <v>9108102579</v>
      </c>
      <c r="G12" s="39"/>
    </row>
    <row r="13" spans="1:7" ht="20.100000000000001" customHeight="1" x14ac:dyDescent="0.2">
      <c r="A13" s="12"/>
      <c r="B13" s="21">
        <v>131</v>
      </c>
      <c r="C13" s="5" t="s">
        <v>17</v>
      </c>
      <c r="D13" s="33">
        <v>4344779523</v>
      </c>
      <c r="E13" s="56">
        <v>3832126308</v>
      </c>
      <c r="F13" s="33">
        <f>D13-E13</f>
        <v>512653215</v>
      </c>
      <c r="G13" s="39"/>
    </row>
    <row r="14" spans="1:7" ht="20.100000000000001" customHeight="1" x14ac:dyDescent="0.2">
      <c r="A14" s="12"/>
      <c r="B14" s="21">
        <v>133</v>
      </c>
      <c r="C14" s="5" t="s">
        <v>18</v>
      </c>
      <c r="D14" s="33">
        <v>11594050269</v>
      </c>
      <c r="E14" s="56">
        <v>4291904642</v>
      </c>
      <c r="F14" s="33">
        <f t="shared" ref="F14:F15" si="6">D14-E14</f>
        <v>7302145627</v>
      </c>
      <c r="G14" s="39"/>
    </row>
    <row r="15" spans="1:7" ht="20.100000000000001" customHeight="1" x14ac:dyDescent="0.2">
      <c r="A15" s="12"/>
      <c r="B15" s="21">
        <v>137</v>
      </c>
      <c r="C15" s="5" t="s">
        <v>19</v>
      </c>
      <c r="D15" s="33">
        <v>2028869693</v>
      </c>
      <c r="E15" s="56">
        <v>735565956</v>
      </c>
      <c r="F15" s="33">
        <f t="shared" si="6"/>
        <v>1293303737</v>
      </c>
      <c r="G15" s="39"/>
    </row>
    <row r="16" spans="1:7" ht="20.100000000000001" customHeight="1" x14ac:dyDescent="0.2">
      <c r="A16" s="12"/>
      <c r="B16" s="20">
        <v>140</v>
      </c>
      <c r="C16" s="4" t="s">
        <v>20</v>
      </c>
      <c r="D16" s="38">
        <f>D17+D18</f>
        <v>5136462456</v>
      </c>
      <c r="E16" s="55">
        <f t="shared" ref="E16:F16" si="7">E17+E18</f>
        <v>1896552643</v>
      </c>
      <c r="F16" s="38">
        <f t="shared" si="7"/>
        <v>3239909813</v>
      </c>
      <c r="G16" s="39"/>
    </row>
    <row r="17" spans="1:7" ht="20.100000000000001" customHeight="1" x14ac:dyDescent="0.2">
      <c r="A17" s="12"/>
      <c r="B17" s="21">
        <v>144</v>
      </c>
      <c r="C17" s="5" t="s">
        <v>21</v>
      </c>
      <c r="D17" s="33">
        <v>3228506549</v>
      </c>
      <c r="E17" s="56">
        <v>1220218019</v>
      </c>
      <c r="F17" s="33">
        <f>D17-E17</f>
        <v>2008288530</v>
      </c>
      <c r="G17" s="39"/>
    </row>
    <row r="18" spans="1:7" ht="20.100000000000001" customHeight="1" x14ac:dyDescent="0.2">
      <c r="A18" s="12"/>
      <c r="B18" s="21">
        <v>145</v>
      </c>
      <c r="C18" s="5" t="s">
        <v>22</v>
      </c>
      <c r="D18" s="33">
        <v>1907955907</v>
      </c>
      <c r="E18" s="56">
        <v>676334624</v>
      </c>
      <c r="F18" s="33">
        <f>D18-E18</f>
        <v>1231621283</v>
      </c>
      <c r="G18" s="39"/>
    </row>
    <row r="19" spans="1:7" ht="20.100000000000001" customHeight="1" x14ac:dyDescent="0.2">
      <c r="A19" s="12"/>
      <c r="B19" s="20">
        <v>190</v>
      </c>
      <c r="C19" s="4" t="s">
        <v>23</v>
      </c>
      <c r="D19" s="38">
        <f>D20</f>
        <v>2180342862</v>
      </c>
      <c r="E19" s="55">
        <f t="shared" ref="E19:F19" si="8">E20</f>
        <v>665050945</v>
      </c>
      <c r="F19" s="38">
        <f t="shared" si="8"/>
        <v>1515291917</v>
      </c>
      <c r="G19" s="39"/>
    </row>
    <row r="20" spans="1:7" ht="20.100000000000001" customHeight="1" x14ac:dyDescent="0.2">
      <c r="A20" s="12"/>
      <c r="B20" s="21">
        <v>199</v>
      </c>
      <c r="C20" s="5" t="s">
        <v>23</v>
      </c>
      <c r="D20" s="33">
        <v>2180342862</v>
      </c>
      <c r="E20" s="56">
        <v>665050945</v>
      </c>
      <c r="F20" s="33">
        <f>D20-E20</f>
        <v>1515291917</v>
      </c>
      <c r="G20" s="39"/>
    </row>
    <row r="21" spans="1:7" ht="20.100000000000001" customHeight="1" x14ac:dyDescent="0.2">
      <c r="A21" s="11">
        <v>200</v>
      </c>
      <c r="B21" s="11"/>
      <c r="C21" s="2" t="s">
        <v>24</v>
      </c>
      <c r="D21" s="36">
        <f>D22+D27+D29+D33+D40+D43+D52+D54+D57</f>
        <v>50284913313</v>
      </c>
      <c r="E21" s="54">
        <f>E22+E27+E29+E33+E40+E43+E52+E54+E57</f>
        <v>11142749890</v>
      </c>
      <c r="F21" s="36">
        <f t="shared" ref="E21:F21" si="9">F22+F27+F29+F33+F40+F43+F52+F54+F57</f>
        <v>39142163423</v>
      </c>
      <c r="G21" s="37"/>
    </row>
    <row r="22" spans="1:7" ht="20.100000000000001" customHeight="1" x14ac:dyDescent="0.2">
      <c r="A22" s="12"/>
      <c r="B22" s="20">
        <v>210</v>
      </c>
      <c r="C22" s="4" t="s">
        <v>25</v>
      </c>
      <c r="D22" s="38">
        <f>D23+D24+D25+D26</f>
        <v>2350000000</v>
      </c>
      <c r="E22" s="55">
        <f t="shared" ref="E22:F22" si="10">E23+E24+E25+E26</f>
        <v>701893672</v>
      </c>
      <c r="F22" s="38">
        <f t="shared" si="10"/>
        <v>1648106328</v>
      </c>
      <c r="G22" s="39"/>
    </row>
    <row r="23" spans="1:7" ht="20.100000000000001" customHeight="1" x14ac:dyDescent="0.2">
      <c r="A23" s="12"/>
      <c r="B23" s="21">
        <v>211</v>
      </c>
      <c r="C23" s="5" t="s">
        <v>26</v>
      </c>
      <c r="D23" s="33">
        <v>1760000000</v>
      </c>
      <c r="E23" s="56">
        <v>590465229</v>
      </c>
      <c r="F23" s="33">
        <f>D23-E23</f>
        <v>1169534771</v>
      </c>
      <c r="G23" s="39"/>
    </row>
    <row r="24" spans="1:7" ht="20.100000000000001" customHeight="1" x14ac:dyDescent="0.2">
      <c r="A24" s="12"/>
      <c r="B24" s="21">
        <v>212</v>
      </c>
      <c r="C24" s="5" t="s">
        <v>27</v>
      </c>
      <c r="D24" s="33">
        <v>330000000</v>
      </c>
      <c r="E24" s="56">
        <v>61920084</v>
      </c>
      <c r="F24" s="33">
        <f t="shared" ref="F24:F26" si="11">D24-E24</f>
        <v>268079916</v>
      </c>
      <c r="G24" s="39"/>
    </row>
    <row r="25" spans="1:7" ht="25.5" x14ac:dyDescent="0.2">
      <c r="A25" s="12"/>
      <c r="B25" s="21">
        <v>214</v>
      </c>
      <c r="C25" s="5" t="s">
        <v>28</v>
      </c>
      <c r="D25" s="33">
        <v>110000000</v>
      </c>
      <c r="E25" s="56">
        <v>17383859</v>
      </c>
      <c r="F25" s="33">
        <f t="shared" si="11"/>
        <v>92616141</v>
      </c>
      <c r="G25" s="39"/>
    </row>
    <row r="26" spans="1:7" ht="20.100000000000001" customHeight="1" x14ac:dyDescent="0.2">
      <c r="A26" s="12"/>
      <c r="B26" s="21">
        <v>215</v>
      </c>
      <c r="C26" s="5" t="s">
        <v>29</v>
      </c>
      <c r="D26" s="33">
        <v>150000000</v>
      </c>
      <c r="E26" s="56">
        <v>32124500</v>
      </c>
      <c r="F26" s="33">
        <f t="shared" si="11"/>
        <v>117875500</v>
      </c>
      <c r="G26" s="39"/>
    </row>
    <row r="27" spans="1:7" ht="20.100000000000001" customHeight="1" x14ac:dyDescent="0.2">
      <c r="A27" s="12"/>
      <c r="B27" s="20">
        <v>220</v>
      </c>
      <c r="C27" s="4" t="s">
        <v>30</v>
      </c>
      <c r="D27" s="38">
        <f>D28</f>
        <v>796250000</v>
      </c>
      <c r="E27" s="55">
        <f t="shared" ref="E27:F27" si="12">E28</f>
        <v>154220400</v>
      </c>
      <c r="F27" s="38">
        <f t="shared" si="12"/>
        <v>642029600</v>
      </c>
      <c r="G27" s="39"/>
    </row>
    <row r="28" spans="1:7" ht="20.100000000000001" customHeight="1" x14ac:dyDescent="0.2">
      <c r="A28" s="12"/>
      <c r="B28" s="21">
        <v>221</v>
      </c>
      <c r="C28" s="5" t="s">
        <v>31</v>
      </c>
      <c r="D28" s="33">
        <v>796250000</v>
      </c>
      <c r="E28" s="56">
        <v>154220400</v>
      </c>
      <c r="F28" s="33">
        <f>D28-E28</f>
        <v>642029600</v>
      </c>
      <c r="G28" s="39"/>
    </row>
    <row r="29" spans="1:7" ht="20.100000000000001" customHeight="1" x14ac:dyDescent="0.2">
      <c r="A29" s="12"/>
      <c r="B29" s="20">
        <v>230</v>
      </c>
      <c r="C29" s="4" t="s">
        <v>32</v>
      </c>
      <c r="D29" s="38">
        <f>D30+D31+D32</f>
        <v>3614374694</v>
      </c>
      <c r="E29" s="55">
        <f t="shared" ref="E29:F29" si="13">E30+E31+E32</f>
        <v>1330691358</v>
      </c>
      <c r="F29" s="38">
        <f t="shared" si="13"/>
        <v>2283683336</v>
      </c>
      <c r="G29" s="39"/>
    </row>
    <row r="30" spans="1:7" ht="20.100000000000001" customHeight="1" x14ac:dyDescent="0.2">
      <c r="A30" s="12"/>
      <c r="B30" s="21">
        <v>231</v>
      </c>
      <c r="C30" s="5" t="s">
        <v>33</v>
      </c>
      <c r="D30" s="33">
        <v>382200000</v>
      </c>
      <c r="E30" s="56">
        <v>0</v>
      </c>
      <c r="F30" s="33">
        <f>D30-E30</f>
        <v>382200000</v>
      </c>
      <c r="G30" s="39"/>
    </row>
    <row r="31" spans="1:7" ht="20.100000000000001" customHeight="1" x14ac:dyDescent="0.2">
      <c r="A31" s="12"/>
      <c r="B31" s="21">
        <v>232</v>
      </c>
      <c r="C31" s="5" t="s">
        <v>34</v>
      </c>
      <c r="D31" s="33">
        <v>2744785305</v>
      </c>
      <c r="E31" s="56">
        <v>1174224731</v>
      </c>
      <c r="F31" s="33">
        <f t="shared" ref="F31:F32" si="14">D31-E31</f>
        <v>1570560574</v>
      </c>
      <c r="G31" s="39"/>
    </row>
    <row r="32" spans="1:7" ht="20.100000000000001" customHeight="1" x14ac:dyDescent="0.2">
      <c r="A32" s="12"/>
      <c r="B32" s="21">
        <v>239</v>
      </c>
      <c r="C32" s="5" t="s">
        <v>35</v>
      </c>
      <c r="D32" s="33">
        <v>487389389</v>
      </c>
      <c r="E32" s="56">
        <v>156466627</v>
      </c>
      <c r="F32" s="33">
        <f t="shared" si="14"/>
        <v>330922762</v>
      </c>
      <c r="G32" s="39"/>
    </row>
    <row r="33" spans="1:7" ht="25.5" x14ac:dyDescent="0.2">
      <c r="A33" s="12"/>
      <c r="B33" s="20">
        <v>240</v>
      </c>
      <c r="C33" s="4" t="s">
        <v>36</v>
      </c>
      <c r="D33" s="38">
        <f>D34+D35+D36+D37+D38+D39</f>
        <v>17924446249</v>
      </c>
      <c r="E33" s="38">
        <f t="shared" ref="E33:F33" si="15">E34+E35+E36+E37+E38+E39</f>
        <v>2529324483</v>
      </c>
      <c r="F33" s="38">
        <f t="shared" si="15"/>
        <v>15395121766</v>
      </c>
      <c r="G33" s="39"/>
    </row>
    <row r="34" spans="1:7" ht="25.5" x14ac:dyDescent="0.2">
      <c r="A34" s="12"/>
      <c r="B34" s="21">
        <v>242</v>
      </c>
      <c r="C34" s="5" t="s">
        <v>37</v>
      </c>
      <c r="D34" s="33">
        <v>5184231058</v>
      </c>
      <c r="E34" s="56">
        <v>1334250804</v>
      </c>
      <c r="F34" s="33">
        <f>D34-E34</f>
        <v>3849980254</v>
      </c>
      <c r="G34" s="39"/>
    </row>
    <row r="35" spans="1:7" ht="25.5" x14ac:dyDescent="0.2">
      <c r="A35" s="12"/>
      <c r="B35" s="21">
        <v>243</v>
      </c>
      <c r="C35" s="5" t="s">
        <v>38</v>
      </c>
      <c r="D35" s="33">
        <v>1249490058</v>
      </c>
      <c r="E35" s="56">
        <v>320105929</v>
      </c>
      <c r="F35" s="33">
        <f t="shared" ref="F35:F39" si="16">D35-E35</f>
        <v>929384129</v>
      </c>
      <c r="G35" s="39"/>
    </row>
    <row r="36" spans="1:7" ht="25.5" x14ac:dyDescent="0.2">
      <c r="A36" s="12"/>
      <c r="B36" s="21">
        <v>244</v>
      </c>
      <c r="C36" s="5" t="s">
        <v>39</v>
      </c>
      <c r="D36" s="32">
        <v>1183019724</v>
      </c>
      <c r="E36" s="57">
        <v>237616750</v>
      </c>
      <c r="F36" s="33">
        <f t="shared" si="16"/>
        <v>945402974</v>
      </c>
      <c r="G36" s="40"/>
    </row>
    <row r="37" spans="1:7" ht="12.75" x14ac:dyDescent="0.2">
      <c r="A37" s="12"/>
      <c r="B37" s="21">
        <v>245</v>
      </c>
      <c r="C37" s="5" t="s">
        <v>40</v>
      </c>
      <c r="D37" s="32">
        <v>7997705409</v>
      </c>
      <c r="E37" s="57">
        <v>637351000</v>
      </c>
      <c r="F37" s="33">
        <f t="shared" si="16"/>
        <v>7360354409</v>
      </c>
      <c r="G37" s="40"/>
    </row>
    <row r="38" spans="1:7" ht="25.5" x14ac:dyDescent="0.2">
      <c r="A38" s="12"/>
      <c r="B38" s="21">
        <v>246</v>
      </c>
      <c r="C38" s="5" t="s">
        <v>41</v>
      </c>
      <c r="D38" s="32">
        <v>0</v>
      </c>
      <c r="E38" s="57">
        <v>0</v>
      </c>
      <c r="F38" s="33">
        <f t="shared" si="16"/>
        <v>0</v>
      </c>
      <c r="G38" s="40"/>
    </row>
    <row r="39" spans="1:7" ht="25.5" x14ac:dyDescent="0.2">
      <c r="A39" s="12"/>
      <c r="B39" s="21">
        <v>248</v>
      </c>
      <c r="C39" s="5" t="s">
        <v>129</v>
      </c>
      <c r="D39" s="32">
        <v>2310000000</v>
      </c>
      <c r="E39" s="57">
        <v>0</v>
      </c>
      <c r="F39" s="33">
        <f>D39-E39</f>
        <v>2310000000</v>
      </c>
      <c r="G39" s="40"/>
    </row>
    <row r="40" spans="1:7" ht="20.100000000000001" customHeight="1" x14ac:dyDescent="0.2">
      <c r="A40" s="12"/>
      <c r="B40" s="20">
        <v>250</v>
      </c>
      <c r="C40" s="4" t="s">
        <v>42</v>
      </c>
      <c r="D40" s="38">
        <f>D41+D42</f>
        <v>3119976554</v>
      </c>
      <c r="E40" s="55">
        <f t="shared" ref="E40:F40" si="17">E41+E42</f>
        <v>1078687613</v>
      </c>
      <c r="F40" s="38">
        <f t="shared" si="17"/>
        <v>2041288941</v>
      </c>
      <c r="G40" s="39"/>
    </row>
    <row r="41" spans="1:7" ht="20.100000000000001" customHeight="1" x14ac:dyDescent="0.2">
      <c r="A41" s="12"/>
      <c r="B41" s="21">
        <v>251</v>
      </c>
      <c r="C41" s="5" t="s">
        <v>43</v>
      </c>
      <c r="D41" s="33">
        <v>3104976554</v>
      </c>
      <c r="E41" s="56">
        <v>1078687613</v>
      </c>
      <c r="F41" s="33">
        <f>D41-E41</f>
        <v>2026288941</v>
      </c>
      <c r="G41" s="39"/>
    </row>
    <row r="42" spans="1:7" ht="20.100000000000001" customHeight="1" x14ac:dyDescent="0.2">
      <c r="A42" s="12"/>
      <c r="B42" s="21">
        <v>259</v>
      </c>
      <c r="C42" s="5" t="s">
        <v>44</v>
      </c>
      <c r="D42" s="33">
        <v>15000000</v>
      </c>
      <c r="E42" s="56">
        <v>0</v>
      </c>
      <c r="F42" s="33">
        <f>D42-E42</f>
        <v>15000000</v>
      </c>
      <c r="G42" s="39"/>
    </row>
    <row r="43" spans="1:7" ht="20.100000000000001" customHeight="1" x14ac:dyDescent="0.2">
      <c r="A43" s="12"/>
      <c r="B43" s="20">
        <v>260</v>
      </c>
      <c r="C43" s="4" t="s">
        <v>45</v>
      </c>
      <c r="D43" s="38">
        <f>D44+D45+D46+D47+D48+D49+D50+D51</f>
        <v>7808855856</v>
      </c>
      <c r="E43" s="55">
        <f t="shared" ref="E43:F43" si="18">E44+E45+E46+E47+E48+E49+E50+E51</f>
        <v>978006664</v>
      </c>
      <c r="F43" s="38">
        <f t="shared" si="18"/>
        <v>6830849192</v>
      </c>
      <c r="G43" s="39"/>
    </row>
    <row r="44" spans="1:7" ht="20.100000000000001" customHeight="1" x14ac:dyDescent="0.2">
      <c r="A44" s="12"/>
      <c r="B44" s="21">
        <v>261</v>
      </c>
      <c r="C44" s="5" t="s">
        <v>46</v>
      </c>
      <c r="D44" s="33">
        <v>4467506000</v>
      </c>
      <c r="E44" s="56">
        <v>495834000</v>
      </c>
      <c r="F44" s="33">
        <f>D44-E44</f>
        <v>3971672000</v>
      </c>
      <c r="G44" s="39"/>
    </row>
    <row r="45" spans="1:7" ht="20.100000000000001" customHeight="1" x14ac:dyDescent="0.2">
      <c r="A45" s="12"/>
      <c r="B45" s="21">
        <v>262</v>
      </c>
      <c r="C45" s="5" t="s">
        <v>47</v>
      </c>
      <c r="D45" s="33">
        <v>572066835</v>
      </c>
      <c r="E45" s="56">
        <v>63599256</v>
      </c>
      <c r="F45" s="33">
        <f t="shared" ref="F45:F51" si="19">D45-E45</f>
        <v>508467579</v>
      </c>
      <c r="G45" s="39"/>
    </row>
    <row r="46" spans="1:7" ht="20.100000000000001" customHeight="1" x14ac:dyDescent="0.2">
      <c r="A46" s="12"/>
      <c r="B46" s="21">
        <v>263</v>
      </c>
      <c r="C46" s="5" t="s">
        <v>48</v>
      </c>
      <c r="D46" s="33">
        <v>12000000</v>
      </c>
      <c r="E46" s="56">
        <v>5813500</v>
      </c>
      <c r="F46" s="33">
        <f t="shared" si="19"/>
        <v>6186500</v>
      </c>
      <c r="G46" s="39"/>
    </row>
    <row r="47" spans="1:7" ht="20.100000000000001" customHeight="1" x14ac:dyDescent="0.2">
      <c r="A47" s="12"/>
      <c r="B47" s="21">
        <v>264</v>
      </c>
      <c r="C47" s="5" t="s">
        <v>49</v>
      </c>
      <c r="D47" s="33">
        <v>726243676</v>
      </c>
      <c r="E47" s="56">
        <v>297000000</v>
      </c>
      <c r="F47" s="33">
        <f t="shared" si="19"/>
        <v>429243676</v>
      </c>
      <c r="G47" s="39"/>
    </row>
    <row r="48" spans="1:7" ht="20.100000000000001" customHeight="1" x14ac:dyDescent="0.2">
      <c r="A48" s="12"/>
      <c r="B48" s="21">
        <v>265</v>
      </c>
      <c r="C48" s="5" t="s">
        <v>50</v>
      </c>
      <c r="D48" s="33">
        <v>439572941</v>
      </c>
      <c r="E48" s="56">
        <v>77442789</v>
      </c>
      <c r="F48" s="33">
        <f t="shared" si="19"/>
        <v>362130152</v>
      </c>
      <c r="G48" s="39"/>
    </row>
    <row r="49" spans="1:7" ht="20.100000000000001" customHeight="1" x14ac:dyDescent="0.2">
      <c r="A49" s="12"/>
      <c r="B49" s="21">
        <v>266</v>
      </c>
      <c r="C49" s="5" t="s">
        <v>51</v>
      </c>
      <c r="D49" s="33">
        <v>1323966404</v>
      </c>
      <c r="E49" s="56">
        <v>32917119</v>
      </c>
      <c r="F49" s="33">
        <f t="shared" si="19"/>
        <v>1291049285</v>
      </c>
      <c r="G49" s="39"/>
    </row>
    <row r="50" spans="1:7" ht="20.100000000000001" customHeight="1" x14ac:dyDescent="0.2">
      <c r="A50" s="12"/>
      <c r="B50" s="21">
        <v>268</v>
      </c>
      <c r="C50" s="5" t="s">
        <v>52</v>
      </c>
      <c r="D50" s="33">
        <v>24000000</v>
      </c>
      <c r="E50" s="56">
        <v>5400000</v>
      </c>
      <c r="F50" s="33">
        <f t="shared" si="19"/>
        <v>18600000</v>
      </c>
      <c r="G50" s="39"/>
    </row>
    <row r="51" spans="1:7" ht="20.100000000000001" customHeight="1" x14ac:dyDescent="0.2">
      <c r="A51" s="12"/>
      <c r="B51" s="21">
        <v>269</v>
      </c>
      <c r="C51" s="5" t="s">
        <v>53</v>
      </c>
      <c r="D51" s="33">
        <v>243500000</v>
      </c>
      <c r="E51" s="56">
        <v>0</v>
      </c>
      <c r="F51" s="33">
        <f t="shared" si="19"/>
        <v>243500000</v>
      </c>
      <c r="G51" s="39"/>
    </row>
    <row r="52" spans="1:7" ht="20.100000000000001" customHeight="1" x14ac:dyDescent="0.2">
      <c r="A52" s="12"/>
      <c r="B52" s="20">
        <v>270</v>
      </c>
      <c r="C52" s="4" t="s">
        <v>54</v>
      </c>
      <c r="D52" s="38">
        <f>D53</f>
        <v>13756457125</v>
      </c>
      <c r="E52" s="55">
        <f t="shared" ref="E52:F52" si="20">E53</f>
        <v>4357000000</v>
      </c>
      <c r="F52" s="38">
        <f>F53</f>
        <v>9399457125</v>
      </c>
      <c r="G52" s="39"/>
    </row>
    <row r="53" spans="1:7" ht="20.100000000000001" customHeight="1" x14ac:dyDescent="0.2">
      <c r="A53" s="12"/>
      <c r="B53" s="21">
        <v>271</v>
      </c>
      <c r="C53" s="5" t="s">
        <v>55</v>
      </c>
      <c r="D53" s="33">
        <v>13756457125</v>
      </c>
      <c r="E53" s="56">
        <v>4357000000</v>
      </c>
      <c r="F53" s="33">
        <f>D53-E53</f>
        <v>9399457125</v>
      </c>
      <c r="G53" s="39"/>
    </row>
    <row r="54" spans="1:7" ht="20.100000000000001" customHeight="1" x14ac:dyDescent="0.2">
      <c r="A54" s="12"/>
      <c r="B54" s="20">
        <v>280</v>
      </c>
      <c r="C54" s="4" t="s">
        <v>56</v>
      </c>
      <c r="D54" s="38">
        <f>D55+D56</f>
        <v>323194800</v>
      </c>
      <c r="E54" s="55">
        <f t="shared" ref="E54:F54" si="21">E55+E56</f>
        <v>12925700</v>
      </c>
      <c r="F54" s="38">
        <f t="shared" si="21"/>
        <v>310269100</v>
      </c>
      <c r="G54" s="39"/>
    </row>
    <row r="55" spans="1:7" ht="20.100000000000001" customHeight="1" x14ac:dyDescent="0.2">
      <c r="A55" s="12"/>
      <c r="B55" s="21">
        <v>281</v>
      </c>
      <c r="C55" s="5" t="s">
        <v>57</v>
      </c>
      <c r="D55" s="33">
        <v>125000000</v>
      </c>
      <c r="E55" s="56">
        <v>10188000</v>
      </c>
      <c r="F55" s="33">
        <f>D55-E55</f>
        <v>114812000</v>
      </c>
      <c r="G55" s="39"/>
    </row>
    <row r="56" spans="1:7" ht="20.100000000000001" customHeight="1" x14ac:dyDescent="0.2">
      <c r="A56" s="12"/>
      <c r="B56" s="21">
        <v>284</v>
      </c>
      <c r="C56" s="5" t="s">
        <v>58</v>
      </c>
      <c r="D56" s="33">
        <v>198194800</v>
      </c>
      <c r="E56" s="56">
        <v>2737700</v>
      </c>
      <c r="F56" s="33">
        <f>D56-E56</f>
        <v>195457100</v>
      </c>
      <c r="G56" s="39"/>
    </row>
    <row r="57" spans="1:7" ht="20.100000000000001" customHeight="1" x14ac:dyDescent="0.2">
      <c r="A57" s="12"/>
      <c r="B57" s="20">
        <v>290</v>
      </c>
      <c r="C57" s="4" t="s">
        <v>59</v>
      </c>
      <c r="D57" s="38">
        <f>D58+D59</f>
        <v>591358035</v>
      </c>
      <c r="E57" s="55">
        <f t="shared" ref="E57:F57" si="22">E58+E59</f>
        <v>0</v>
      </c>
      <c r="F57" s="38">
        <f t="shared" si="22"/>
        <v>591358035</v>
      </c>
      <c r="G57" s="39"/>
    </row>
    <row r="58" spans="1:7" ht="20.100000000000001" customHeight="1" x14ac:dyDescent="0.2">
      <c r="A58" s="12"/>
      <c r="B58" s="21">
        <v>291</v>
      </c>
      <c r="C58" s="5" t="s">
        <v>60</v>
      </c>
      <c r="D58" s="33">
        <v>350000000</v>
      </c>
      <c r="E58" s="56">
        <v>0</v>
      </c>
      <c r="F58" s="33">
        <f>D58-E58</f>
        <v>350000000</v>
      </c>
      <c r="G58" s="39"/>
    </row>
    <row r="59" spans="1:7" ht="20.100000000000001" customHeight="1" x14ac:dyDescent="0.2">
      <c r="A59" s="12"/>
      <c r="B59" s="21">
        <v>294</v>
      </c>
      <c r="C59" s="5" t="s">
        <v>61</v>
      </c>
      <c r="D59" s="33">
        <v>241358035</v>
      </c>
      <c r="E59" s="56">
        <v>0</v>
      </c>
      <c r="F59" s="33">
        <f>D59-E59</f>
        <v>241358035</v>
      </c>
      <c r="G59" s="39"/>
    </row>
    <row r="60" spans="1:7" ht="20.100000000000001" customHeight="1" x14ac:dyDescent="0.2">
      <c r="A60" s="11">
        <v>300</v>
      </c>
      <c r="B60" s="22"/>
      <c r="C60" s="2" t="s">
        <v>62</v>
      </c>
      <c r="D60" s="36">
        <f>D61+D63+D68+D74+D81+D84</f>
        <v>6709022302</v>
      </c>
      <c r="E60" s="54">
        <f t="shared" ref="E60:F60" si="23">E61+E63+E68+E74+E81+E84</f>
        <v>2082964510</v>
      </c>
      <c r="F60" s="36">
        <f t="shared" si="23"/>
        <v>4626057792</v>
      </c>
      <c r="G60" s="37"/>
    </row>
    <row r="61" spans="1:7" ht="20.100000000000001" customHeight="1" x14ac:dyDescent="0.2">
      <c r="A61" s="12"/>
      <c r="B61" s="20">
        <v>310</v>
      </c>
      <c r="C61" s="4" t="s">
        <v>63</v>
      </c>
      <c r="D61" s="38">
        <f>D62</f>
        <v>322195000</v>
      </c>
      <c r="E61" s="38">
        <f t="shared" ref="E61:F61" si="24">E62</f>
        <v>12510000</v>
      </c>
      <c r="F61" s="38">
        <f t="shared" si="24"/>
        <v>309685000</v>
      </c>
      <c r="G61" s="39"/>
    </row>
    <row r="62" spans="1:7" ht="20.100000000000001" customHeight="1" x14ac:dyDescent="0.2">
      <c r="A62" s="12"/>
      <c r="B62" s="21">
        <v>311</v>
      </c>
      <c r="C62" s="5" t="s">
        <v>64</v>
      </c>
      <c r="D62" s="33">
        <v>322195000</v>
      </c>
      <c r="E62" s="56">
        <v>12510000</v>
      </c>
      <c r="F62" s="33">
        <f>D62-E62</f>
        <v>309685000</v>
      </c>
      <c r="G62" s="39"/>
    </row>
    <row r="63" spans="1:7" ht="20.100000000000001" customHeight="1" x14ac:dyDescent="0.2">
      <c r="A63" s="12"/>
      <c r="B63" s="20">
        <v>330</v>
      </c>
      <c r="C63" s="4" t="s">
        <v>65</v>
      </c>
      <c r="D63" s="38">
        <f>D64+D65+D66+D67</f>
        <v>249333520</v>
      </c>
      <c r="E63" s="55">
        <f t="shared" ref="E63:F63" si="25">E64+E65+E66+E67</f>
        <v>66159676</v>
      </c>
      <c r="F63" s="38">
        <f t="shared" si="25"/>
        <v>183173844</v>
      </c>
      <c r="G63" s="39"/>
    </row>
    <row r="64" spans="1:7" ht="20.100000000000001" customHeight="1" x14ac:dyDescent="0.2">
      <c r="A64" s="12"/>
      <c r="B64" s="21">
        <v>331</v>
      </c>
      <c r="C64" s="5" t="s">
        <v>66</v>
      </c>
      <c r="D64" s="33">
        <v>68363000</v>
      </c>
      <c r="E64" s="56">
        <v>66159676</v>
      </c>
      <c r="F64" s="33">
        <f>D64-E64</f>
        <v>2203324</v>
      </c>
      <c r="G64" s="39"/>
    </row>
    <row r="65" spans="1:7" ht="20.100000000000001" customHeight="1" x14ac:dyDescent="0.2">
      <c r="A65" s="12"/>
      <c r="B65" s="21">
        <v>333</v>
      </c>
      <c r="C65" s="5" t="s">
        <v>67</v>
      </c>
      <c r="D65" s="33">
        <v>48970520</v>
      </c>
      <c r="E65" s="56">
        <v>0</v>
      </c>
      <c r="F65" s="33">
        <f t="shared" ref="F65:F67" si="26">D65-E65</f>
        <v>48970520</v>
      </c>
      <c r="G65" s="39"/>
    </row>
    <row r="66" spans="1:7" ht="20.100000000000001" customHeight="1" x14ac:dyDescent="0.2">
      <c r="A66" s="12"/>
      <c r="B66" s="21">
        <v>334</v>
      </c>
      <c r="C66" s="5" t="s">
        <v>68</v>
      </c>
      <c r="D66" s="33">
        <v>112000000</v>
      </c>
      <c r="E66" s="56">
        <v>0</v>
      </c>
      <c r="F66" s="33">
        <f t="shared" si="26"/>
        <v>112000000</v>
      </c>
      <c r="G66" s="39"/>
    </row>
    <row r="67" spans="1:7" ht="20.100000000000001" customHeight="1" x14ac:dyDescent="0.2">
      <c r="A67" s="12"/>
      <c r="B67" s="21">
        <v>335</v>
      </c>
      <c r="C67" s="5" t="s">
        <v>69</v>
      </c>
      <c r="D67" s="33">
        <v>20000000</v>
      </c>
      <c r="E67" s="56">
        <v>0</v>
      </c>
      <c r="F67" s="33">
        <f t="shared" si="26"/>
        <v>20000000</v>
      </c>
      <c r="G67" s="39"/>
    </row>
    <row r="68" spans="1:7" ht="20.100000000000001" customHeight="1" x14ac:dyDescent="0.2">
      <c r="A68" s="12"/>
      <c r="B68" s="20">
        <v>340</v>
      </c>
      <c r="C68" s="4" t="s">
        <v>70</v>
      </c>
      <c r="D68" s="38">
        <f>D69+D70+D71+D72+D73</f>
        <v>2792447860</v>
      </c>
      <c r="E68" s="55">
        <f t="shared" ref="E68:F68" si="27">E69+E70+E71+E72+E73</f>
        <v>1407247151</v>
      </c>
      <c r="F68" s="55">
        <f t="shared" si="27"/>
        <v>1385200709</v>
      </c>
      <c r="G68" s="39"/>
    </row>
    <row r="69" spans="1:7" ht="20.100000000000001" customHeight="1" x14ac:dyDescent="0.2">
      <c r="A69" s="12"/>
      <c r="B69" s="21">
        <v>341</v>
      </c>
      <c r="C69" s="5" t="s">
        <v>71</v>
      </c>
      <c r="D69" s="33">
        <v>79885000</v>
      </c>
      <c r="E69" s="56">
        <v>15746050</v>
      </c>
      <c r="F69" s="33">
        <f>D69-E69</f>
        <v>64138950</v>
      </c>
      <c r="G69" s="39"/>
    </row>
    <row r="70" spans="1:7" ht="20.100000000000001" customHeight="1" x14ac:dyDescent="0.2">
      <c r="A70" s="12"/>
      <c r="B70" s="21">
        <v>342</v>
      </c>
      <c r="C70" s="5" t="s">
        <v>72</v>
      </c>
      <c r="D70" s="33">
        <v>686203107</v>
      </c>
      <c r="E70" s="56">
        <v>183591551</v>
      </c>
      <c r="F70" s="33">
        <f t="shared" ref="F70:F73" si="28">D70-E70</f>
        <v>502611556</v>
      </c>
      <c r="G70" s="39"/>
    </row>
    <row r="71" spans="1:7" ht="20.100000000000001" customHeight="1" x14ac:dyDescent="0.2">
      <c r="A71" s="12"/>
      <c r="B71" s="21">
        <v>343</v>
      </c>
      <c r="C71" s="5" t="s">
        <v>73</v>
      </c>
      <c r="D71" s="33">
        <v>219982182</v>
      </c>
      <c r="E71" s="56">
        <v>6182000</v>
      </c>
      <c r="F71" s="33">
        <f t="shared" si="28"/>
        <v>213800182</v>
      </c>
      <c r="G71" s="39"/>
    </row>
    <row r="72" spans="1:7" ht="20.100000000000001" customHeight="1" x14ac:dyDescent="0.2">
      <c r="A72" s="12"/>
      <c r="B72" s="21">
        <v>344</v>
      </c>
      <c r="C72" s="5" t="s">
        <v>74</v>
      </c>
      <c r="D72" s="33">
        <v>12000000</v>
      </c>
      <c r="E72" s="56">
        <v>0</v>
      </c>
      <c r="F72" s="33">
        <f t="shared" si="28"/>
        <v>12000000</v>
      </c>
      <c r="G72" s="39"/>
    </row>
    <row r="73" spans="1:7" ht="20.100000000000001" customHeight="1" x14ac:dyDescent="0.2">
      <c r="A73" s="12"/>
      <c r="B73" s="21">
        <v>346</v>
      </c>
      <c r="C73" s="5" t="s">
        <v>75</v>
      </c>
      <c r="D73" s="33">
        <v>1794377571</v>
      </c>
      <c r="E73" s="56">
        <v>1201727550</v>
      </c>
      <c r="F73" s="33">
        <f t="shared" si="28"/>
        <v>592650021</v>
      </c>
      <c r="G73" s="39"/>
    </row>
    <row r="74" spans="1:7" ht="20.100000000000001" customHeight="1" x14ac:dyDescent="0.2">
      <c r="A74" s="12"/>
      <c r="B74" s="20">
        <v>350</v>
      </c>
      <c r="C74" s="4" t="s">
        <v>76</v>
      </c>
      <c r="D74" s="38">
        <f>D75+D76+D77+D78+D79+D80</f>
        <v>265000000</v>
      </c>
      <c r="E74" s="55">
        <f t="shared" ref="E74:F74" si="29">E75+E76+E77+E78+E79+E80</f>
        <v>18476000</v>
      </c>
      <c r="F74" s="55">
        <f t="shared" si="29"/>
        <v>246524000</v>
      </c>
      <c r="G74" s="39"/>
    </row>
    <row r="75" spans="1:7" ht="20.100000000000001" customHeight="1" x14ac:dyDescent="0.2">
      <c r="A75" s="12"/>
      <c r="B75" s="21">
        <v>351</v>
      </c>
      <c r="C75" s="5" t="s">
        <v>77</v>
      </c>
      <c r="D75" s="33">
        <v>104213936</v>
      </c>
      <c r="E75" s="56">
        <v>0</v>
      </c>
      <c r="F75" s="33">
        <f>D75-E75</f>
        <v>104213936</v>
      </c>
      <c r="G75" s="39"/>
    </row>
    <row r="76" spans="1:7" ht="20.100000000000001" customHeight="1" x14ac:dyDescent="0.2">
      <c r="A76" s="12"/>
      <c r="B76" s="21">
        <v>352</v>
      </c>
      <c r="C76" s="5" t="s">
        <v>78</v>
      </c>
      <c r="D76" s="33">
        <v>5000000</v>
      </c>
      <c r="E76" s="56">
        <v>0</v>
      </c>
      <c r="F76" s="33">
        <f t="shared" ref="F76:F80" si="30">D76-E76</f>
        <v>5000000</v>
      </c>
      <c r="G76" s="39"/>
    </row>
    <row r="77" spans="1:7" ht="20.100000000000001" customHeight="1" x14ac:dyDescent="0.2">
      <c r="A77" s="12"/>
      <c r="B77" s="21">
        <v>353</v>
      </c>
      <c r="C77" s="5" t="s">
        <v>79</v>
      </c>
      <c r="D77" s="33">
        <v>1000000</v>
      </c>
      <c r="E77" s="56">
        <v>0</v>
      </c>
      <c r="F77" s="33">
        <f t="shared" si="30"/>
        <v>1000000</v>
      </c>
      <c r="G77" s="39"/>
    </row>
    <row r="78" spans="1:7" ht="20.100000000000001" customHeight="1" x14ac:dyDescent="0.2">
      <c r="A78" s="12"/>
      <c r="B78" s="21">
        <v>355</v>
      </c>
      <c r="C78" s="5" t="s">
        <v>80</v>
      </c>
      <c r="D78" s="33">
        <v>3000000</v>
      </c>
      <c r="E78" s="56">
        <v>0</v>
      </c>
      <c r="F78" s="33">
        <f t="shared" si="30"/>
        <v>3000000</v>
      </c>
      <c r="G78" s="39"/>
    </row>
    <row r="79" spans="1:7" ht="20.100000000000001" customHeight="1" x14ac:dyDescent="0.2">
      <c r="A79" s="12"/>
      <c r="B79" s="21">
        <v>357</v>
      </c>
      <c r="C79" s="5" t="s">
        <v>81</v>
      </c>
      <c r="D79" s="33">
        <v>1000000</v>
      </c>
      <c r="E79" s="56">
        <v>0</v>
      </c>
      <c r="F79" s="33">
        <f t="shared" si="30"/>
        <v>1000000</v>
      </c>
      <c r="G79" s="39"/>
    </row>
    <row r="80" spans="1:7" ht="38.25" x14ac:dyDescent="0.2">
      <c r="A80" s="12"/>
      <c r="B80" s="23" t="s">
        <v>114</v>
      </c>
      <c r="C80" s="5" t="s">
        <v>115</v>
      </c>
      <c r="D80" s="33">
        <v>150786064</v>
      </c>
      <c r="E80" s="58">
        <v>18476000</v>
      </c>
      <c r="F80" s="33">
        <f t="shared" si="30"/>
        <v>132310064</v>
      </c>
      <c r="G80" s="39"/>
    </row>
    <row r="81" spans="1:7" ht="12.75" x14ac:dyDescent="0.2">
      <c r="A81" s="12"/>
      <c r="B81" s="24">
        <v>360</v>
      </c>
      <c r="C81" s="7" t="s">
        <v>113</v>
      </c>
      <c r="D81" s="41">
        <f>D82+D83</f>
        <v>2795700174</v>
      </c>
      <c r="E81" s="59">
        <f t="shared" ref="E81:F81" si="31">E82+E83</f>
        <v>545038891</v>
      </c>
      <c r="F81" s="41">
        <f>F82+F83</f>
        <v>2250661283</v>
      </c>
      <c r="G81" s="42"/>
    </row>
    <row r="82" spans="1:7" ht="20.100000000000001" customHeight="1" x14ac:dyDescent="0.2">
      <c r="A82" s="12"/>
      <c r="B82" s="21">
        <v>361</v>
      </c>
      <c r="C82" s="5" t="s">
        <v>82</v>
      </c>
      <c r="D82" s="33">
        <v>2638728866</v>
      </c>
      <c r="E82" s="56">
        <v>545038891</v>
      </c>
      <c r="F82" s="33">
        <f>D82-E82</f>
        <v>2093689975</v>
      </c>
      <c r="G82" s="39"/>
    </row>
    <row r="83" spans="1:7" ht="20.100000000000001" customHeight="1" x14ac:dyDescent="0.2">
      <c r="A83" s="12"/>
      <c r="B83" s="21">
        <v>362</v>
      </c>
      <c r="C83" s="5" t="s">
        <v>83</v>
      </c>
      <c r="D83" s="33">
        <v>156971308</v>
      </c>
      <c r="E83" s="56">
        <v>0</v>
      </c>
      <c r="F83" s="33">
        <f>D83-E83</f>
        <v>156971308</v>
      </c>
      <c r="G83" s="39"/>
    </row>
    <row r="84" spans="1:7" ht="20.100000000000001" customHeight="1" x14ac:dyDescent="0.2">
      <c r="A84" s="12"/>
      <c r="B84" s="20">
        <v>390</v>
      </c>
      <c r="C84" s="4" t="s">
        <v>84</v>
      </c>
      <c r="D84" s="38">
        <f>D85+D86+D87+D88+D89+D90+D91</f>
        <v>284345748</v>
      </c>
      <c r="E84" s="55">
        <f t="shared" ref="E84:F84" si="32">E85+E86+E87+E88+E89+E90+E91</f>
        <v>33532792</v>
      </c>
      <c r="F84" s="38">
        <f t="shared" si="32"/>
        <v>250812956</v>
      </c>
      <c r="G84" s="39"/>
    </row>
    <row r="85" spans="1:7" ht="20.100000000000001" customHeight="1" x14ac:dyDescent="0.2">
      <c r="A85" s="12"/>
      <c r="B85" s="21">
        <v>391</v>
      </c>
      <c r="C85" s="5" t="s">
        <v>85</v>
      </c>
      <c r="D85" s="33">
        <v>2000000</v>
      </c>
      <c r="E85" s="56">
        <v>50000</v>
      </c>
      <c r="F85" s="33">
        <f>D85-E85</f>
        <v>1950000</v>
      </c>
      <c r="G85" s="39"/>
    </row>
    <row r="86" spans="1:7" ht="20.100000000000001" customHeight="1" x14ac:dyDescent="0.2">
      <c r="A86" s="12"/>
      <c r="B86" s="21">
        <v>392</v>
      </c>
      <c r="C86" s="5" t="s">
        <v>86</v>
      </c>
      <c r="D86" s="33">
        <v>182270783</v>
      </c>
      <c r="E86" s="56">
        <v>29615792</v>
      </c>
      <c r="F86" s="33">
        <f t="shared" ref="F86:F91" si="33">D86-E86</f>
        <v>152654991</v>
      </c>
      <c r="G86" s="39"/>
    </row>
    <row r="87" spans="1:7" ht="20.100000000000001" customHeight="1" x14ac:dyDescent="0.2">
      <c r="A87" s="12"/>
      <c r="B87" s="21">
        <v>393</v>
      </c>
      <c r="C87" s="5" t="s">
        <v>87</v>
      </c>
      <c r="D87" s="33">
        <v>1000000</v>
      </c>
      <c r="E87" s="56">
        <v>0</v>
      </c>
      <c r="F87" s="33">
        <f t="shared" si="33"/>
        <v>1000000</v>
      </c>
      <c r="G87" s="39"/>
    </row>
    <row r="88" spans="1:7" ht="20.100000000000001" customHeight="1" x14ac:dyDescent="0.2">
      <c r="A88" s="12"/>
      <c r="B88" s="21">
        <v>394</v>
      </c>
      <c r="C88" s="5" t="s">
        <v>88</v>
      </c>
      <c r="D88" s="33">
        <v>36003285</v>
      </c>
      <c r="E88" s="56">
        <v>44000</v>
      </c>
      <c r="F88" s="33">
        <f t="shared" si="33"/>
        <v>35959285</v>
      </c>
      <c r="G88" s="39"/>
    </row>
    <row r="89" spans="1:7" ht="20.100000000000001" customHeight="1" x14ac:dyDescent="0.2">
      <c r="A89" s="12"/>
      <c r="B89" s="21">
        <v>395</v>
      </c>
      <c r="C89" s="5" t="s">
        <v>89</v>
      </c>
      <c r="D89" s="33">
        <v>4000000</v>
      </c>
      <c r="E89" s="56">
        <v>0</v>
      </c>
      <c r="F89" s="33">
        <f t="shared" si="33"/>
        <v>4000000</v>
      </c>
      <c r="G89" s="39"/>
    </row>
    <row r="90" spans="1:7" ht="20.100000000000001" customHeight="1" x14ac:dyDescent="0.2">
      <c r="A90" s="12"/>
      <c r="B90" s="21">
        <v>396</v>
      </c>
      <c r="C90" s="5" t="s">
        <v>90</v>
      </c>
      <c r="D90" s="33">
        <v>11000000</v>
      </c>
      <c r="E90" s="56">
        <v>0</v>
      </c>
      <c r="F90" s="33">
        <f t="shared" si="33"/>
        <v>11000000</v>
      </c>
      <c r="G90" s="39"/>
    </row>
    <row r="91" spans="1:7" ht="20.100000000000001" customHeight="1" x14ac:dyDescent="0.2">
      <c r="A91" s="12"/>
      <c r="B91" s="21">
        <v>399</v>
      </c>
      <c r="C91" s="5" t="s">
        <v>91</v>
      </c>
      <c r="D91" s="33">
        <v>48071680</v>
      </c>
      <c r="E91" s="56">
        <v>3823000</v>
      </c>
      <c r="F91" s="33">
        <f t="shared" si="33"/>
        <v>44248680</v>
      </c>
      <c r="G91" s="39"/>
    </row>
    <row r="92" spans="1:7" ht="20.100000000000001" customHeight="1" x14ac:dyDescent="0.2">
      <c r="A92" s="11">
        <v>400</v>
      </c>
      <c r="B92" s="11"/>
      <c r="C92" s="2" t="s">
        <v>92</v>
      </c>
      <c r="D92" s="36">
        <f>D93</f>
        <v>1167040000</v>
      </c>
      <c r="E92" s="54">
        <f t="shared" ref="E92:F93" si="34">E93</f>
        <v>467040000</v>
      </c>
      <c r="F92" s="36">
        <f t="shared" si="34"/>
        <v>700000000</v>
      </c>
      <c r="G92" s="37"/>
    </row>
    <row r="93" spans="1:7" ht="25.5" x14ac:dyDescent="0.2">
      <c r="A93" s="12"/>
      <c r="B93" s="20">
        <v>490</v>
      </c>
      <c r="C93" s="4" t="s">
        <v>93</v>
      </c>
      <c r="D93" s="43">
        <f>D94</f>
        <v>1167040000</v>
      </c>
      <c r="E93" s="60">
        <f t="shared" si="34"/>
        <v>467040000</v>
      </c>
      <c r="F93" s="43">
        <f>F94</f>
        <v>700000000</v>
      </c>
      <c r="G93" s="39"/>
    </row>
    <row r="94" spans="1:7" ht="35.25" customHeight="1" x14ac:dyDescent="0.2">
      <c r="A94" s="12"/>
      <c r="B94" s="23" t="s">
        <v>118</v>
      </c>
      <c r="C94" s="5" t="s">
        <v>117</v>
      </c>
      <c r="D94" s="44">
        <v>1167040000</v>
      </c>
      <c r="E94" s="61">
        <v>467040000</v>
      </c>
      <c r="F94" s="44">
        <f>D94-E94</f>
        <v>700000000</v>
      </c>
      <c r="G94" s="39"/>
    </row>
    <row r="95" spans="1:7" ht="20.100000000000001" customHeight="1" x14ac:dyDescent="0.2">
      <c r="A95" s="13">
        <v>500</v>
      </c>
      <c r="B95" s="13"/>
      <c r="C95" s="8" t="s">
        <v>116</v>
      </c>
      <c r="D95" s="45">
        <f>D96+D99+D106+D111+D109</f>
        <v>106559686817</v>
      </c>
      <c r="E95" s="62">
        <f>E96+E99+E106+E111+E109</f>
        <v>15940545110</v>
      </c>
      <c r="F95" s="45">
        <f t="shared" ref="E95:F95" si="35">F96+F99+F106+F111+F109</f>
        <v>90619141707</v>
      </c>
      <c r="G95" s="37"/>
    </row>
    <row r="96" spans="1:7" ht="20.100000000000001" customHeight="1" x14ac:dyDescent="0.2">
      <c r="A96" s="12"/>
      <c r="B96" s="20">
        <v>520</v>
      </c>
      <c r="C96" s="4" t="s">
        <v>94</v>
      </c>
      <c r="D96" s="38">
        <f>D97+D98</f>
        <v>10312326540</v>
      </c>
      <c r="E96" s="38">
        <f t="shared" ref="E96:F96" si="36">E97+E98</f>
        <v>3629756260</v>
      </c>
      <c r="F96" s="38">
        <f t="shared" si="36"/>
        <v>6682570280</v>
      </c>
      <c r="G96" s="39"/>
    </row>
    <row r="97" spans="1:7" ht="20.100000000000001" customHeight="1" x14ac:dyDescent="0.2">
      <c r="A97" s="12"/>
      <c r="B97" s="21">
        <v>522</v>
      </c>
      <c r="C97" s="5" t="s">
        <v>95</v>
      </c>
      <c r="D97" s="32">
        <v>10306322047</v>
      </c>
      <c r="E97" s="57">
        <v>3629756260</v>
      </c>
      <c r="F97" s="32">
        <f>D97-E97</f>
        <v>6676565787</v>
      </c>
      <c r="G97" s="39"/>
    </row>
    <row r="98" spans="1:7" ht="38.25" x14ac:dyDescent="0.2">
      <c r="A98" s="12"/>
      <c r="B98" s="23" t="s">
        <v>121</v>
      </c>
      <c r="C98" s="5" t="s">
        <v>120</v>
      </c>
      <c r="D98" s="44">
        <v>6004493</v>
      </c>
      <c r="E98" s="61">
        <v>0</v>
      </c>
      <c r="F98" s="32">
        <f>D98-E98</f>
        <v>6004493</v>
      </c>
      <c r="G98" s="39"/>
    </row>
    <row r="99" spans="1:7" ht="25.5" x14ac:dyDescent="0.2">
      <c r="A99" s="12"/>
      <c r="B99" s="24">
        <v>530</v>
      </c>
      <c r="C99" s="4" t="s">
        <v>119</v>
      </c>
      <c r="D99" s="41">
        <f>D100+D101+D103+D104+D102+D105</f>
        <v>10674113822</v>
      </c>
      <c r="E99" s="59">
        <f t="shared" ref="E99:F99" si="37">E100+E101+E103+E104+E102+E105</f>
        <v>0</v>
      </c>
      <c r="F99" s="41">
        <f t="shared" si="37"/>
        <v>10674113822</v>
      </c>
      <c r="G99" s="39"/>
    </row>
    <row r="100" spans="1:7" ht="20.100000000000001" customHeight="1" x14ac:dyDescent="0.2">
      <c r="A100" s="12"/>
      <c r="B100" s="21">
        <v>533</v>
      </c>
      <c r="C100" s="5" t="s">
        <v>96</v>
      </c>
      <c r="D100" s="32">
        <v>816616665</v>
      </c>
      <c r="E100" s="57">
        <v>0</v>
      </c>
      <c r="F100" s="32">
        <f>D100-E100</f>
        <v>816616665</v>
      </c>
      <c r="G100" s="39"/>
    </row>
    <row r="101" spans="1:7" ht="20.100000000000001" customHeight="1" x14ac:dyDescent="0.2">
      <c r="A101" s="12"/>
      <c r="B101" s="21">
        <v>534</v>
      </c>
      <c r="C101" s="5" t="s">
        <v>97</v>
      </c>
      <c r="D101" s="32">
        <v>10000000</v>
      </c>
      <c r="E101" s="57">
        <v>0</v>
      </c>
      <c r="F101" s="32">
        <f t="shared" ref="F101:F105" si="38">D101-E101</f>
        <v>10000000</v>
      </c>
      <c r="G101" s="39"/>
    </row>
    <row r="102" spans="1:7" ht="20.100000000000001" customHeight="1" x14ac:dyDescent="0.2">
      <c r="A102" s="12"/>
      <c r="B102" s="21">
        <v>536</v>
      </c>
      <c r="C102" s="5" t="s">
        <v>130</v>
      </c>
      <c r="D102" s="32">
        <v>686000000</v>
      </c>
      <c r="E102" s="57"/>
      <c r="F102" s="32">
        <f t="shared" si="38"/>
        <v>686000000</v>
      </c>
      <c r="G102" s="39"/>
    </row>
    <row r="103" spans="1:7" ht="20.100000000000001" customHeight="1" x14ac:dyDescent="0.2">
      <c r="A103" s="12"/>
      <c r="B103" s="21">
        <v>537</v>
      </c>
      <c r="C103" s="5" t="s">
        <v>98</v>
      </c>
      <c r="D103" s="32">
        <v>2603000000</v>
      </c>
      <c r="E103" s="57">
        <v>0</v>
      </c>
      <c r="F103" s="32">
        <f t="shared" si="38"/>
        <v>2603000000</v>
      </c>
      <c r="G103" s="39"/>
    </row>
    <row r="104" spans="1:7" ht="20.100000000000001" customHeight="1" x14ac:dyDescent="0.2">
      <c r="A104" s="12"/>
      <c r="B104" s="21">
        <v>538</v>
      </c>
      <c r="C104" s="5" t="s">
        <v>99</v>
      </c>
      <c r="D104" s="32">
        <v>6558497157</v>
      </c>
      <c r="E104" s="57">
        <v>0</v>
      </c>
      <c r="F104" s="32">
        <f t="shared" si="38"/>
        <v>6558497157</v>
      </c>
      <c r="G104" s="39"/>
    </row>
    <row r="105" spans="1:7" ht="30.75" customHeight="1" x14ac:dyDescent="0.2">
      <c r="A105" s="12"/>
      <c r="B105" s="23" t="s">
        <v>124</v>
      </c>
      <c r="C105" s="5" t="s">
        <v>123</v>
      </c>
      <c r="D105" s="44">
        <v>0</v>
      </c>
      <c r="E105" s="61">
        <v>0</v>
      </c>
      <c r="F105" s="32">
        <f t="shared" si="38"/>
        <v>0</v>
      </c>
      <c r="G105" s="39"/>
    </row>
    <row r="106" spans="1:7" ht="28.5" customHeight="1" x14ac:dyDescent="0.2">
      <c r="A106" s="12"/>
      <c r="B106" s="28">
        <v>540</v>
      </c>
      <c r="C106" s="27" t="s">
        <v>122</v>
      </c>
      <c r="D106" s="46">
        <f>D107+D108</f>
        <v>33463743673</v>
      </c>
      <c r="E106" s="63">
        <f>E107+E108</f>
        <v>6310286068</v>
      </c>
      <c r="F106" s="46">
        <f t="shared" ref="F106" si="39">F107+F108</f>
        <v>27153457605</v>
      </c>
      <c r="G106" s="39"/>
    </row>
    <row r="107" spans="1:7" ht="20.100000000000001" customHeight="1" x14ac:dyDescent="0.2">
      <c r="A107" s="12"/>
      <c r="B107" s="21">
        <v>541</v>
      </c>
      <c r="C107" s="5" t="s">
        <v>100</v>
      </c>
      <c r="D107" s="33">
        <v>3448501414</v>
      </c>
      <c r="E107" s="56">
        <v>1230194068</v>
      </c>
      <c r="F107" s="33">
        <f>D107-E107</f>
        <v>2218307346</v>
      </c>
      <c r="G107" s="39"/>
    </row>
    <row r="108" spans="1:7" ht="20.100000000000001" customHeight="1" x14ac:dyDescent="0.2">
      <c r="A108" s="12"/>
      <c r="B108" s="21">
        <v>543</v>
      </c>
      <c r="C108" s="5" t="s">
        <v>101</v>
      </c>
      <c r="D108" s="33">
        <v>30015242259</v>
      </c>
      <c r="E108" s="56">
        <v>5080092000</v>
      </c>
      <c r="F108" s="33">
        <f>D108-E108</f>
        <v>24935150259</v>
      </c>
      <c r="G108" s="39"/>
    </row>
    <row r="109" spans="1:7" ht="20.100000000000001" customHeight="1" x14ac:dyDescent="0.2">
      <c r="A109" s="12"/>
      <c r="B109" s="20">
        <v>570</v>
      </c>
      <c r="C109" s="4" t="s">
        <v>102</v>
      </c>
      <c r="D109" s="38">
        <f>D110</f>
        <v>22289502782</v>
      </c>
      <c r="E109" s="55">
        <f t="shared" ref="E109:F111" si="40">E110</f>
        <v>6000502782</v>
      </c>
      <c r="F109" s="38">
        <f t="shared" si="40"/>
        <v>16289000000</v>
      </c>
      <c r="G109" s="39"/>
    </row>
    <row r="110" spans="1:7" ht="20.100000000000001" customHeight="1" x14ac:dyDescent="0.2">
      <c r="A110" s="12"/>
      <c r="B110" s="21">
        <v>579</v>
      </c>
      <c r="C110" s="5" t="s">
        <v>103</v>
      </c>
      <c r="D110" s="33">
        <v>22289502782</v>
      </c>
      <c r="E110" s="56">
        <v>6000502782</v>
      </c>
      <c r="F110" s="33">
        <f>D110-E110</f>
        <v>16289000000</v>
      </c>
      <c r="G110" s="39"/>
    </row>
    <row r="111" spans="1:7" ht="28.5" customHeight="1" x14ac:dyDescent="0.2">
      <c r="A111" s="12"/>
      <c r="B111" s="20">
        <v>590</v>
      </c>
      <c r="C111" s="4" t="s">
        <v>131</v>
      </c>
      <c r="D111" s="38">
        <f>D112</f>
        <v>29820000000</v>
      </c>
      <c r="E111" s="55">
        <f t="shared" si="40"/>
        <v>0</v>
      </c>
      <c r="F111" s="38">
        <f t="shared" si="40"/>
        <v>29820000000</v>
      </c>
      <c r="G111" s="39"/>
    </row>
    <row r="112" spans="1:7" ht="20.100000000000001" customHeight="1" x14ac:dyDescent="0.2">
      <c r="A112" s="12"/>
      <c r="B112" s="21">
        <v>598</v>
      </c>
      <c r="C112" s="5" t="s">
        <v>132</v>
      </c>
      <c r="D112" s="33">
        <v>29820000000</v>
      </c>
      <c r="E112" s="56">
        <v>0</v>
      </c>
      <c r="F112" s="33">
        <f>D112-E112</f>
        <v>29820000000</v>
      </c>
      <c r="G112" s="39"/>
    </row>
    <row r="113" spans="1:9" ht="20.100000000000001" customHeight="1" x14ac:dyDescent="0.2">
      <c r="A113" s="11">
        <v>800</v>
      </c>
      <c r="B113" s="11"/>
      <c r="C113" s="2" t="s">
        <v>104</v>
      </c>
      <c r="D113" s="36">
        <f>D114+D116+D120</f>
        <v>162998666429</v>
      </c>
      <c r="E113" s="54">
        <f t="shared" ref="E113:F113" si="41">E114+E116+E120</f>
        <v>64492011376</v>
      </c>
      <c r="F113" s="36">
        <f t="shared" si="41"/>
        <v>98506655053</v>
      </c>
      <c r="G113" s="37"/>
    </row>
    <row r="114" spans="1:9" ht="25.5" x14ac:dyDescent="0.2">
      <c r="A114" s="12"/>
      <c r="B114" s="20">
        <v>810</v>
      </c>
      <c r="C114" s="4" t="s">
        <v>105</v>
      </c>
      <c r="D114" s="38">
        <f>D115</f>
        <v>158000000000</v>
      </c>
      <c r="E114" s="38">
        <f t="shared" ref="E114:F114" si="42">E115</f>
        <v>63200000000</v>
      </c>
      <c r="F114" s="38">
        <f t="shared" si="42"/>
        <v>94800000000</v>
      </c>
      <c r="G114" s="39"/>
    </row>
    <row r="115" spans="1:9" ht="28.5" customHeight="1" x14ac:dyDescent="0.2">
      <c r="A115" s="12"/>
      <c r="B115" s="21">
        <v>812</v>
      </c>
      <c r="C115" s="5" t="s">
        <v>128</v>
      </c>
      <c r="D115" s="33">
        <v>158000000000</v>
      </c>
      <c r="E115" s="56">
        <v>63200000000</v>
      </c>
      <c r="F115" s="33">
        <f>D115-E115</f>
        <v>94800000000</v>
      </c>
      <c r="G115" s="39"/>
    </row>
    <row r="116" spans="1:9" ht="20.100000000000001" customHeight="1" x14ac:dyDescent="0.2">
      <c r="A116" s="14">
        <v>840</v>
      </c>
      <c r="B116" s="25">
        <v>840</v>
      </c>
      <c r="C116" s="4" t="s">
        <v>125</v>
      </c>
      <c r="D116" s="47">
        <f>D117+D118+D119</f>
        <v>4768666429</v>
      </c>
      <c r="E116" s="47">
        <f t="shared" ref="E116:F116" si="43">E117+E118+E119</f>
        <v>1292011376</v>
      </c>
      <c r="F116" s="47">
        <f t="shared" si="43"/>
        <v>3476655053</v>
      </c>
      <c r="G116" s="39"/>
      <c r="I116" s="18"/>
    </row>
    <row r="117" spans="1:9" ht="20.100000000000001" customHeight="1" x14ac:dyDescent="0.2">
      <c r="A117" s="12"/>
      <c r="B117" s="21">
        <v>841</v>
      </c>
      <c r="C117" s="5" t="s">
        <v>106</v>
      </c>
      <c r="D117" s="33">
        <v>200000000</v>
      </c>
      <c r="E117" s="65">
        <v>0</v>
      </c>
      <c r="F117" s="33">
        <f>D117-E117</f>
        <v>200000000</v>
      </c>
      <c r="G117" s="39"/>
    </row>
    <row r="118" spans="1:9" ht="20.100000000000001" customHeight="1" x14ac:dyDescent="0.2">
      <c r="A118" s="12"/>
      <c r="B118" s="21">
        <v>845</v>
      </c>
      <c r="C118" s="5" t="s">
        <v>107</v>
      </c>
      <c r="D118" s="33">
        <v>726853178</v>
      </c>
      <c r="E118" s="65">
        <v>84478178</v>
      </c>
      <c r="F118" s="33">
        <f t="shared" ref="F118:F119" si="44">D118-E118</f>
        <v>642375000</v>
      </c>
      <c r="G118" s="39"/>
    </row>
    <row r="119" spans="1:9" ht="20.100000000000001" customHeight="1" x14ac:dyDescent="0.2">
      <c r="A119" s="12"/>
      <c r="B119" s="21">
        <v>849</v>
      </c>
      <c r="C119" s="5" t="s">
        <v>108</v>
      </c>
      <c r="D119" s="33">
        <v>3841813251</v>
      </c>
      <c r="E119" s="65">
        <v>1207533198</v>
      </c>
      <c r="F119" s="33">
        <f t="shared" si="44"/>
        <v>2634280053</v>
      </c>
      <c r="G119" s="39"/>
    </row>
    <row r="120" spans="1:9" ht="20.100000000000001" customHeight="1" x14ac:dyDescent="0.2">
      <c r="A120" s="12"/>
      <c r="B120" s="20">
        <v>850</v>
      </c>
      <c r="C120" s="4" t="s">
        <v>109</v>
      </c>
      <c r="D120" s="38">
        <f>D121</f>
        <v>230000000</v>
      </c>
      <c r="E120" s="55">
        <f t="shared" ref="E120:F120" si="45">E121</f>
        <v>0</v>
      </c>
      <c r="F120" s="38">
        <f t="shared" si="45"/>
        <v>230000000</v>
      </c>
      <c r="G120" s="39"/>
    </row>
    <row r="121" spans="1:9" ht="20.100000000000001" customHeight="1" x14ac:dyDescent="0.2">
      <c r="A121" s="12"/>
      <c r="B121" s="26">
        <v>851</v>
      </c>
      <c r="C121" s="19" t="s">
        <v>109</v>
      </c>
      <c r="D121" s="48">
        <v>230000000</v>
      </c>
      <c r="E121" s="66">
        <v>0</v>
      </c>
      <c r="F121" s="48">
        <f>D121-E121</f>
        <v>230000000</v>
      </c>
      <c r="G121" s="39"/>
    </row>
    <row r="122" spans="1:9" ht="25.5" x14ac:dyDescent="0.2">
      <c r="A122" s="15">
        <v>900</v>
      </c>
      <c r="B122" s="15"/>
      <c r="C122" s="9" t="s">
        <v>126</v>
      </c>
      <c r="D122" s="50">
        <f>D123+D125</f>
        <v>1700000000</v>
      </c>
      <c r="E122" s="67">
        <f>E123+E125</f>
        <v>706162912</v>
      </c>
      <c r="F122" s="50">
        <f t="shared" ref="F122" si="46">F123+F125</f>
        <v>993837088</v>
      </c>
      <c r="G122" s="37"/>
    </row>
    <row r="123" spans="1:9" s="30" customFormat="1" ht="25.5" x14ac:dyDescent="0.2">
      <c r="A123" s="29"/>
      <c r="B123" s="20">
        <v>910</v>
      </c>
      <c r="C123" s="4" t="s">
        <v>110</v>
      </c>
      <c r="D123" s="51">
        <f>D124</f>
        <v>1500000000</v>
      </c>
      <c r="E123" s="68">
        <f>E124</f>
        <v>613463100</v>
      </c>
      <c r="F123" s="51">
        <f t="shared" ref="F123" si="47">F124</f>
        <v>886536900</v>
      </c>
      <c r="G123" s="42"/>
    </row>
    <row r="124" spans="1:9" ht="25.5" x14ac:dyDescent="0.2">
      <c r="A124" s="12"/>
      <c r="B124" s="21">
        <v>910</v>
      </c>
      <c r="C124" s="5" t="s">
        <v>110</v>
      </c>
      <c r="D124" s="48">
        <v>1500000000</v>
      </c>
      <c r="E124" s="56">
        <v>613463100</v>
      </c>
      <c r="F124" s="33">
        <f>D124-E124</f>
        <v>886536900</v>
      </c>
      <c r="G124" s="39"/>
    </row>
    <row r="125" spans="1:9" ht="38.25" x14ac:dyDescent="0.2">
      <c r="A125" s="12"/>
      <c r="B125" s="14">
        <v>920</v>
      </c>
      <c r="C125" s="5" t="s">
        <v>127</v>
      </c>
      <c r="D125" s="47">
        <f>D126</f>
        <v>200000000</v>
      </c>
      <c r="E125" s="64">
        <f t="shared" ref="E125:F125" si="48">E126</f>
        <v>92699812</v>
      </c>
      <c r="F125" s="47">
        <f t="shared" si="48"/>
        <v>107300188</v>
      </c>
      <c r="G125" s="39"/>
    </row>
    <row r="126" spans="1:9" ht="25.5" x14ac:dyDescent="0.2">
      <c r="A126" s="12"/>
      <c r="B126" s="21">
        <v>920</v>
      </c>
      <c r="C126" s="5" t="s">
        <v>111</v>
      </c>
      <c r="D126" s="48">
        <v>200000000</v>
      </c>
      <c r="E126" s="56">
        <v>92699812</v>
      </c>
      <c r="F126" s="33">
        <f>D126-E126</f>
        <v>107300188</v>
      </c>
      <c r="G126" s="39"/>
    </row>
    <row r="127" spans="1:9" ht="20.100000000000001" customHeight="1" x14ac:dyDescent="0.2">
      <c r="A127" s="16"/>
      <c r="B127" s="16"/>
      <c r="C127" s="6" t="s">
        <v>112</v>
      </c>
      <c r="D127" s="38">
        <f>D122+D113+D95+D92+D60+D21+D3</f>
        <v>515387273776</v>
      </c>
      <c r="E127" s="38">
        <f t="shared" ref="E127:F127" si="49">E122+E113+E95+E92+E60+E21+E3</f>
        <v>167037961485</v>
      </c>
      <c r="F127" s="38">
        <f t="shared" si="49"/>
        <v>348349312291</v>
      </c>
      <c r="G127" s="39"/>
    </row>
    <row r="128" spans="1:9" ht="20.100000000000001" customHeight="1" x14ac:dyDescent="0.2">
      <c r="D128" s="52"/>
    </row>
    <row r="129" spans="4:5" ht="20.100000000000001" customHeight="1" x14ac:dyDescent="0.2">
      <c r="D129" s="52"/>
      <c r="E129" s="52"/>
    </row>
    <row r="130" spans="4:5" ht="20.100000000000001" customHeight="1" x14ac:dyDescent="0.2">
      <c r="D130" s="52"/>
      <c r="E130" s="52"/>
    </row>
  </sheetData>
  <mergeCells count="1"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DNA</cp:lastModifiedBy>
  <dcterms:created xsi:type="dcterms:W3CDTF">2022-04-12T19:37:18Z</dcterms:created>
  <dcterms:modified xsi:type="dcterms:W3CDTF">2022-07-04T19:57:53Z</dcterms:modified>
</cp:coreProperties>
</file>